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Electoral Commission\The Electoral Commission\Commission Meetings\2023 Meetings\02. Feb\Meeting 1.  23rd February\"/>
    </mc:Choice>
  </mc:AlternateContent>
  <bookViews>
    <workbookView xWindow="480" yWindow="120" windowWidth="27790" windowHeight="12590" tabRatio="685" activeTab="2"/>
  </bookViews>
  <sheets>
    <sheet name="1_Seats_by_Constituency_Regions" sheetId="3" r:id="rId1"/>
    <sheet name="2_Seats_Condensed" sheetId="4" r:id="rId2"/>
    <sheet name="3_Variances_Constituencies_Regs" sheetId="1" r:id="rId3"/>
  </sheets>
  <calcPr calcId="162913"/>
</workbook>
</file>

<file path=xl/calcChain.xml><?xml version="1.0" encoding="utf-8"?>
<calcChain xmlns="http://schemas.openxmlformats.org/spreadsheetml/2006/main">
  <c r="BC61" i="1" l="1"/>
  <c r="BB61" i="1"/>
  <c r="Z61" i="1"/>
  <c r="AA61" i="1"/>
  <c r="T11" i="1" l="1"/>
  <c r="J70" i="1" l="1"/>
  <c r="F16" i="4"/>
  <c r="BM42" i="1" l="1"/>
  <c r="BV68" i="1" l="1"/>
  <c r="BT68" i="1"/>
  <c r="BO68" i="1"/>
  <c r="BM68" i="1"/>
  <c r="BH68" i="1"/>
  <c r="BF68" i="1"/>
  <c r="BA68" i="1"/>
  <c r="AY68" i="1"/>
  <c r="AT68" i="1"/>
  <c r="AR68" i="1"/>
  <c r="AM68" i="1"/>
  <c r="AK68" i="1"/>
  <c r="AF68" i="1"/>
  <c r="AD68" i="1"/>
  <c r="Y68" i="1"/>
  <c r="W68" i="1"/>
  <c r="R68" i="1"/>
  <c r="P68" i="1"/>
  <c r="K68" i="1"/>
  <c r="I68" i="1"/>
  <c r="D68" i="1"/>
  <c r="BV61" i="1"/>
  <c r="BT61" i="1"/>
  <c r="BO61" i="1"/>
  <c r="BM61" i="1"/>
  <c r="BH61" i="1"/>
  <c r="BF61" i="1"/>
  <c r="BA61" i="1"/>
  <c r="BA70" i="1" s="1"/>
  <c r="AY61" i="1"/>
  <c r="AT61" i="1"/>
  <c r="AR61" i="1"/>
  <c r="AM61" i="1"/>
  <c r="AK61" i="1"/>
  <c r="AF61" i="1"/>
  <c r="AD61" i="1"/>
  <c r="Y61" i="1"/>
  <c r="W61" i="1"/>
  <c r="R61" i="1"/>
  <c r="P61" i="1"/>
  <c r="K61" i="1"/>
  <c r="I61" i="1"/>
  <c r="D61" i="1"/>
  <c r="BV50" i="1"/>
  <c r="BT50" i="1"/>
  <c r="BO50" i="1"/>
  <c r="BM50" i="1"/>
  <c r="BH50" i="1"/>
  <c r="BF50" i="1"/>
  <c r="BA50" i="1"/>
  <c r="AY50" i="1"/>
  <c r="AT50" i="1"/>
  <c r="AR50" i="1"/>
  <c r="AM50" i="1"/>
  <c r="AK50" i="1"/>
  <c r="AF50" i="1"/>
  <c r="AD50" i="1"/>
  <c r="Y50" i="1"/>
  <c r="W50" i="1"/>
  <c r="R50" i="1"/>
  <c r="P50" i="1"/>
  <c r="K50" i="1"/>
  <c r="I50" i="1"/>
  <c r="BV42" i="1"/>
  <c r="BT42" i="1"/>
  <c r="BO42" i="1"/>
  <c r="BH42" i="1"/>
  <c r="BF42" i="1"/>
  <c r="BF70" i="1" s="1"/>
  <c r="BA42" i="1"/>
  <c r="AY42" i="1"/>
  <c r="AT42" i="1"/>
  <c r="AR42" i="1"/>
  <c r="AM42" i="1"/>
  <c r="AK42" i="1"/>
  <c r="AF42" i="1"/>
  <c r="AD42" i="1"/>
  <c r="Y42" i="1"/>
  <c r="Y70" i="1" s="1"/>
  <c r="W42" i="1"/>
  <c r="W70" i="1" s="1"/>
  <c r="R42" i="1"/>
  <c r="P42" i="1"/>
  <c r="K42" i="1"/>
  <c r="I42" i="1"/>
  <c r="D50" i="1"/>
  <c r="D42" i="1"/>
  <c r="BV33" i="1"/>
  <c r="BT33" i="1"/>
  <c r="BO33" i="1"/>
  <c r="BM33" i="1"/>
  <c r="BH33" i="1"/>
  <c r="BF33" i="1"/>
  <c r="BA33" i="1"/>
  <c r="AY33" i="1"/>
  <c r="AT33" i="1"/>
  <c r="AR33" i="1"/>
  <c r="AM33" i="1"/>
  <c r="AK33" i="1"/>
  <c r="AF33" i="1"/>
  <c r="AD33" i="1"/>
  <c r="Y33" i="1"/>
  <c r="W33" i="1"/>
  <c r="R33" i="1"/>
  <c r="P33" i="1"/>
  <c r="K33" i="1"/>
  <c r="I33" i="1"/>
  <c r="D33" i="1"/>
  <c r="BV25" i="1"/>
  <c r="BT25" i="1"/>
  <c r="BO25" i="1"/>
  <c r="BM25" i="1"/>
  <c r="BM70" i="1" s="1"/>
  <c r="BH25" i="1"/>
  <c r="BH70" i="1" s="1"/>
  <c r="BF25" i="1"/>
  <c r="BA25" i="1"/>
  <c r="AY25" i="1"/>
  <c r="AT25" i="1"/>
  <c r="AR25" i="1"/>
  <c r="AM25" i="1"/>
  <c r="AK25" i="1"/>
  <c r="AF25" i="1"/>
  <c r="AD25" i="1"/>
  <c r="Y25" i="1"/>
  <c r="W25" i="1"/>
  <c r="R25" i="1"/>
  <c r="P25" i="1"/>
  <c r="K25" i="1"/>
  <c r="K70" i="1" s="1"/>
  <c r="I25" i="1"/>
  <c r="BV16" i="1"/>
  <c r="BV70" i="1" s="1"/>
  <c r="BT16" i="1"/>
  <c r="BO16" i="1"/>
  <c r="BM16" i="1"/>
  <c r="BH16" i="1"/>
  <c r="BF16" i="1"/>
  <c r="BA16" i="1"/>
  <c r="AY16" i="1"/>
  <c r="AT16" i="1"/>
  <c r="AR16" i="1"/>
  <c r="AM16" i="1"/>
  <c r="AK16" i="1"/>
  <c r="AF16" i="1"/>
  <c r="AD16" i="1"/>
  <c r="Y16" i="1"/>
  <c r="W16" i="1"/>
  <c r="R16" i="1"/>
  <c r="R70" i="1" s="1"/>
  <c r="P16" i="1"/>
  <c r="P70" i="1" s="1"/>
  <c r="K16" i="1"/>
  <c r="I16" i="1"/>
  <c r="D25" i="1"/>
  <c r="D16" i="1"/>
  <c r="B68" i="1"/>
  <c r="B61" i="1"/>
  <c r="B50" i="1"/>
  <c r="B42" i="1"/>
  <c r="B33" i="1"/>
  <c r="B25" i="1"/>
  <c r="B16" i="1"/>
  <c r="B70" i="1" s="1"/>
  <c r="AK70" i="1" l="1"/>
  <c r="AM70" i="1"/>
  <c r="AR70" i="1"/>
  <c r="AT70" i="1"/>
  <c r="AD70" i="1"/>
  <c r="AF70" i="1"/>
  <c r="AY70" i="1"/>
  <c r="I70" i="1"/>
  <c r="BT70" i="1"/>
  <c r="BO70" i="1"/>
  <c r="D70" i="1"/>
  <c r="L14" i="3" l="1"/>
  <c r="M14" i="3"/>
  <c r="N14" i="3"/>
  <c r="O14" i="3"/>
  <c r="P14" i="3"/>
  <c r="Q14" i="3"/>
  <c r="K14" i="3"/>
  <c r="H14" i="3"/>
  <c r="I14" i="3"/>
  <c r="G14" i="3"/>
  <c r="C16" i="4" l="1"/>
  <c r="H16" i="4"/>
  <c r="I16" i="4"/>
  <c r="E16" i="4"/>
  <c r="D16" i="4"/>
  <c r="F14" i="3" l="1"/>
  <c r="E14" i="3"/>
  <c r="D14" i="3"/>
  <c r="C14" i="3"/>
  <c r="BW60" i="1" l="1"/>
  <c r="BW59" i="1"/>
  <c r="BW58" i="1"/>
  <c r="BW57" i="1"/>
  <c r="BW41" i="1"/>
  <c r="BW40" i="1"/>
  <c r="BW49" i="1"/>
  <c r="BW48" i="1"/>
  <c r="BW39" i="1"/>
  <c r="BW47" i="1"/>
  <c r="BW46" i="1"/>
  <c r="BW67" i="1"/>
  <c r="BW66" i="1"/>
  <c r="BW56" i="1"/>
  <c r="BW55" i="1"/>
  <c r="BW54" i="1"/>
  <c r="BW65" i="1"/>
  <c r="BW38" i="1"/>
  <c r="BW37" i="1"/>
  <c r="BW24" i="1"/>
  <c r="BW15" i="1"/>
  <c r="BW23" i="1"/>
  <c r="BW22" i="1"/>
  <c r="BW21" i="1"/>
  <c r="BW14" i="1"/>
  <c r="BW20" i="1"/>
  <c r="BW13" i="1"/>
  <c r="BW12" i="1"/>
  <c r="BW19" i="1"/>
  <c r="BW11" i="1"/>
  <c r="BW36" i="1"/>
  <c r="BW32" i="1"/>
  <c r="BW31" i="1"/>
  <c r="BW30" i="1"/>
  <c r="BW29" i="1"/>
  <c r="BW28" i="1"/>
  <c r="BW64" i="1"/>
  <c r="BW45" i="1"/>
  <c r="BW53" i="1"/>
  <c r="BT6" i="1"/>
  <c r="BU57" i="1" s="1"/>
  <c r="BP60" i="1"/>
  <c r="BP59" i="1"/>
  <c r="BP58" i="1"/>
  <c r="BP57" i="1"/>
  <c r="BP41" i="1"/>
  <c r="BP40" i="1"/>
  <c r="BP49" i="1"/>
  <c r="BP48" i="1"/>
  <c r="BP39" i="1"/>
  <c r="BP47" i="1"/>
  <c r="BP46" i="1"/>
  <c r="BP67" i="1"/>
  <c r="BP66" i="1"/>
  <c r="BP56" i="1"/>
  <c r="BP55" i="1"/>
  <c r="BP54" i="1"/>
  <c r="BP65" i="1"/>
  <c r="BP38" i="1"/>
  <c r="BP37" i="1"/>
  <c r="BP24" i="1"/>
  <c r="BP15" i="1"/>
  <c r="BP23" i="1"/>
  <c r="BP22" i="1"/>
  <c r="BP21" i="1"/>
  <c r="BP14" i="1"/>
  <c r="BP20" i="1"/>
  <c r="BP13" i="1"/>
  <c r="BP12" i="1"/>
  <c r="BP19" i="1"/>
  <c r="BP11" i="1"/>
  <c r="BP36" i="1"/>
  <c r="BP32" i="1"/>
  <c r="BP31" i="1"/>
  <c r="BP30" i="1"/>
  <c r="BP29" i="1"/>
  <c r="BP28" i="1"/>
  <c r="BP64" i="1"/>
  <c r="BP45" i="1"/>
  <c r="BP53" i="1"/>
  <c r="BM6" i="1"/>
  <c r="BN41" i="1" s="1"/>
  <c r="BI60" i="1"/>
  <c r="BI59" i="1"/>
  <c r="BI58" i="1"/>
  <c r="BI57" i="1"/>
  <c r="BI41" i="1"/>
  <c r="BI40" i="1"/>
  <c r="BI49" i="1"/>
  <c r="BI48" i="1"/>
  <c r="BI39" i="1"/>
  <c r="BI47" i="1"/>
  <c r="BI46" i="1"/>
  <c r="BI67" i="1"/>
  <c r="BI66" i="1"/>
  <c r="BI56" i="1"/>
  <c r="BI55" i="1"/>
  <c r="BI54" i="1"/>
  <c r="BI65" i="1"/>
  <c r="BI38" i="1"/>
  <c r="BI37" i="1"/>
  <c r="BI24" i="1"/>
  <c r="BI15" i="1"/>
  <c r="BI23" i="1"/>
  <c r="BI22" i="1"/>
  <c r="BI21" i="1"/>
  <c r="BI14" i="1"/>
  <c r="BI20" i="1"/>
  <c r="BI13" i="1"/>
  <c r="BI12" i="1"/>
  <c r="BI19" i="1"/>
  <c r="BI11" i="1"/>
  <c r="BI36" i="1"/>
  <c r="BI32" i="1"/>
  <c r="BI31" i="1"/>
  <c r="BI30" i="1"/>
  <c r="BI29" i="1"/>
  <c r="BI28" i="1"/>
  <c r="BI64" i="1"/>
  <c r="BI45" i="1"/>
  <c r="BI53" i="1"/>
  <c r="BF6" i="1"/>
  <c r="BG47" i="1" s="1"/>
  <c r="BB60" i="1"/>
  <c r="BB59" i="1"/>
  <c r="BB58" i="1"/>
  <c r="BB57" i="1"/>
  <c r="BB41" i="1"/>
  <c r="BB40" i="1"/>
  <c r="BB49" i="1"/>
  <c r="BB48" i="1"/>
  <c r="BB39" i="1"/>
  <c r="BB47" i="1"/>
  <c r="BB46" i="1"/>
  <c r="BB67" i="1"/>
  <c r="BB66" i="1"/>
  <c r="BB56" i="1"/>
  <c r="BB55" i="1"/>
  <c r="BB54" i="1"/>
  <c r="BB65" i="1"/>
  <c r="BB38" i="1"/>
  <c r="BB37" i="1"/>
  <c r="BB24" i="1"/>
  <c r="BB15" i="1"/>
  <c r="BB23" i="1"/>
  <c r="BB22" i="1"/>
  <c r="BB21" i="1"/>
  <c r="BB14" i="1"/>
  <c r="BB20" i="1"/>
  <c r="BB13" i="1"/>
  <c r="BB12" i="1"/>
  <c r="BB19" i="1"/>
  <c r="BB11" i="1"/>
  <c r="BB36" i="1"/>
  <c r="BB32" i="1"/>
  <c r="BB31" i="1"/>
  <c r="BB30" i="1"/>
  <c r="BB29" i="1"/>
  <c r="BB28" i="1"/>
  <c r="BB64" i="1"/>
  <c r="BB45" i="1"/>
  <c r="BB53" i="1"/>
  <c r="AY6" i="1"/>
  <c r="AZ60" i="1" s="1"/>
  <c r="AU60" i="1"/>
  <c r="AU59" i="1"/>
  <c r="AU58" i="1"/>
  <c r="AU57" i="1"/>
  <c r="AU41" i="1"/>
  <c r="AU40" i="1"/>
  <c r="AU49" i="1"/>
  <c r="AU48" i="1"/>
  <c r="AU39" i="1"/>
  <c r="AU47" i="1"/>
  <c r="AU46" i="1"/>
  <c r="AU67" i="1"/>
  <c r="AU66" i="1"/>
  <c r="AU56" i="1"/>
  <c r="AU55" i="1"/>
  <c r="AU54" i="1"/>
  <c r="AU65" i="1"/>
  <c r="AU38" i="1"/>
  <c r="AU37" i="1"/>
  <c r="AU24" i="1"/>
  <c r="AU15" i="1"/>
  <c r="AU23" i="1"/>
  <c r="AU22" i="1"/>
  <c r="AU21" i="1"/>
  <c r="AU14" i="1"/>
  <c r="AU20" i="1"/>
  <c r="AU13" i="1"/>
  <c r="AU12" i="1"/>
  <c r="AU19" i="1"/>
  <c r="AU11" i="1"/>
  <c r="AU36" i="1"/>
  <c r="AU32" i="1"/>
  <c r="AU31" i="1"/>
  <c r="AU30" i="1"/>
  <c r="AU29" i="1"/>
  <c r="AU28" i="1"/>
  <c r="AU64" i="1"/>
  <c r="AU45" i="1"/>
  <c r="AU53" i="1"/>
  <c r="AR6" i="1"/>
  <c r="AS57" i="1" s="1"/>
  <c r="AN60" i="1"/>
  <c r="AN59" i="1"/>
  <c r="AN58" i="1"/>
  <c r="AN57" i="1"/>
  <c r="AN41" i="1"/>
  <c r="AN40" i="1"/>
  <c r="AN49" i="1"/>
  <c r="AN48" i="1"/>
  <c r="AN39" i="1"/>
  <c r="AN47" i="1"/>
  <c r="AN46" i="1"/>
  <c r="AN67" i="1"/>
  <c r="AN66" i="1"/>
  <c r="AN56" i="1"/>
  <c r="AN55" i="1"/>
  <c r="AN54" i="1"/>
  <c r="AN65" i="1"/>
  <c r="AN38" i="1"/>
  <c r="AN37" i="1"/>
  <c r="AN24" i="1"/>
  <c r="AN15" i="1"/>
  <c r="AN23" i="1"/>
  <c r="AN22" i="1"/>
  <c r="AN21" i="1"/>
  <c r="AN14" i="1"/>
  <c r="AN20" i="1"/>
  <c r="AN13" i="1"/>
  <c r="AN12" i="1"/>
  <c r="AN19" i="1"/>
  <c r="AN11" i="1"/>
  <c r="AN36" i="1"/>
  <c r="AN32" i="1"/>
  <c r="AN31" i="1"/>
  <c r="AN30" i="1"/>
  <c r="AN29" i="1"/>
  <c r="AN28" i="1"/>
  <c r="AN64" i="1"/>
  <c r="AN45" i="1"/>
  <c r="AN53" i="1"/>
  <c r="AK6" i="1"/>
  <c r="AL57" i="1" s="1"/>
  <c r="AG60" i="1"/>
  <c r="AG59" i="1"/>
  <c r="AG58" i="1"/>
  <c r="AG57" i="1"/>
  <c r="AG41" i="1"/>
  <c r="AG40" i="1"/>
  <c r="AG49" i="1"/>
  <c r="AG48" i="1"/>
  <c r="AG39" i="1"/>
  <c r="AG47" i="1"/>
  <c r="AG46" i="1"/>
  <c r="AG67" i="1"/>
  <c r="AG66" i="1"/>
  <c r="AG56" i="1"/>
  <c r="AG55" i="1"/>
  <c r="AG54" i="1"/>
  <c r="AG65" i="1"/>
  <c r="AG38" i="1"/>
  <c r="AG37" i="1"/>
  <c r="AG24" i="1"/>
  <c r="AG15" i="1"/>
  <c r="AG23" i="1"/>
  <c r="AG22" i="1"/>
  <c r="AG21" i="1"/>
  <c r="AG14" i="1"/>
  <c r="AG20" i="1"/>
  <c r="AG13" i="1"/>
  <c r="AG12" i="1"/>
  <c r="AG19" i="1"/>
  <c r="AG11" i="1"/>
  <c r="AG36" i="1"/>
  <c r="AG32" i="1"/>
  <c r="AG31" i="1"/>
  <c r="AG30" i="1"/>
  <c r="AG29" i="1"/>
  <c r="AG28" i="1"/>
  <c r="AG64" i="1"/>
  <c r="AG45" i="1"/>
  <c r="AG53" i="1"/>
  <c r="AD6" i="1"/>
  <c r="AE41" i="1" s="1"/>
  <c r="Z60" i="1"/>
  <c r="Z59" i="1"/>
  <c r="Z58" i="1"/>
  <c r="Z57" i="1"/>
  <c r="Z41" i="1"/>
  <c r="Z40" i="1"/>
  <c r="Z49" i="1"/>
  <c r="Z48" i="1"/>
  <c r="Z39" i="1"/>
  <c r="Z47" i="1"/>
  <c r="Z46" i="1"/>
  <c r="Z67" i="1"/>
  <c r="Z66" i="1"/>
  <c r="Z56" i="1"/>
  <c r="Z55" i="1"/>
  <c r="Z54" i="1"/>
  <c r="Z65" i="1"/>
  <c r="Z38" i="1"/>
  <c r="Z37" i="1"/>
  <c r="Z24" i="1"/>
  <c r="Z15" i="1"/>
  <c r="Z23" i="1"/>
  <c r="Z22" i="1"/>
  <c r="Z21" i="1"/>
  <c r="Z14" i="1"/>
  <c r="Z20" i="1"/>
  <c r="Z13" i="1"/>
  <c r="Z12" i="1"/>
  <c r="Z19" i="1"/>
  <c r="Z11" i="1"/>
  <c r="Z36" i="1"/>
  <c r="Z32" i="1"/>
  <c r="Z31" i="1"/>
  <c r="Z30" i="1"/>
  <c r="Z29" i="1"/>
  <c r="Z28" i="1"/>
  <c r="Z64" i="1"/>
  <c r="Z45" i="1"/>
  <c r="Z53" i="1"/>
  <c r="W6" i="1"/>
  <c r="X54" i="1" s="1"/>
  <c r="X36" i="1" l="1"/>
  <c r="BJ59" i="1"/>
  <c r="AO59" i="1"/>
  <c r="AO60" i="1"/>
  <c r="AO19" i="1"/>
  <c r="AO49" i="1"/>
  <c r="AO54" i="1"/>
  <c r="BG12" i="1"/>
  <c r="AL19" i="1"/>
  <c r="AL56" i="1"/>
  <c r="BU66" i="1"/>
  <c r="AA36" i="1"/>
  <c r="AL29" i="1"/>
  <c r="BU14" i="1"/>
  <c r="BX66" i="1"/>
  <c r="BX47" i="1"/>
  <c r="AH41" i="1"/>
  <c r="BX22" i="1"/>
  <c r="BX28" i="1"/>
  <c r="BC24" i="1"/>
  <c r="BU21" i="1"/>
  <c r="AH30" i="1"/>
  <c r="AH65" i="1"/>
  <c r="BX41" i="1"/>
  <c r="AA57" i="1"/>
  <c r="BU54" i="1"/>
  <c r="BX59" i="1"/>
  <c r="BX40" i="1"/>
  <c r="BC59" i="1"/>
  <c r="AA37" i="1"/>
  <c r="BX21" i="1"/>
  <c r="BX32" i="1"/>
  <c r="AA38" i="1"/>
  <c r="AO21" i="1"/>
  <c r="AH60" i="1"/>
  <c r="BX57" i="1"/>
  <c r="AO22" i="1"/>
  <c r="AO48" i="1"/>
  <c r="AA40" i="1"/>
  <c r="AV19" i="1"/>
  <c r="AV56" i="1"/>
  <c r="BQ32" i="1"/>
  <c r="X24" i="1"/>
  <c r="X41" i="1"/>
  <c r="AH31" i="1"/>
  <c r="AA41" i="1"/>
  <c r="BX14" i="1"/>
  <c r="X11" i="1"/>
  <c r="AV39" i="1"/>
  <c r="AA54" i="1"/>
  <c r="AS48" i="1"/>
  <c r="AA19" i="1"/>
  <c r="AE66" i="1"/>
  <c r="AV23" i="1"/>
  <c r="AV48" i="1"/>
  <c r="BX29" i="1"/>
  <c r="AV24" i="1"/>
  <c r="AA20" i="1"/>
  <c r="AE21" i="1"/>
  <c r="AS37" i="1"/>
  <c r="X64" i="1"/>
  <c r="AH21" i="1"/>
  <c r="X28" i="1"/>
  <c r="AA39" i="1"/>
  <c r="AO29" i="1"/>
  <c r="AV59" i="1"/>
  <c r="BG48" i="1"/>
  <c r="BX54" i="1"/>
  <c r="AV49" i="1"/>
  <c r="AH67" i="1"/>
  <c r="AE53" i="1"/>
  <c r="AA14" i="1"/>
  <c r="AH53" i="1"/>
  <c r="AV31" i="1"/>
  <c r="AA64" i="1"/>
  <c r="BQ24" i="1"/>
  <c r="BQ57" i="1"/>
  <c r="AA28" i="1"/>
  <c r="AA48" i="1"/>
  <c r="AO30" i="1"/>
  <c r="AV54" i="1"/>
  <c r="AZ46" i="1"/>
  <c r="BQ30" i="1"/>
  <c r="BQ38" i="1"/>
  <c r="AV15" i="1"/>
  <c r="AV40" i="1"/>
  <c r="AA46" i="1"/>
  <c r="AE22" i="1"/>
  <c r="AV32" i="1"/>
  <c r="X15" i="1"/>
  <c r="AH29" i="1"/>
  <c r="AS19" i="1"/>
  <c r="BG56" i="1"/>
  <c r="AH22" i="1"/>
  <c r="BJ20" i="1"/>
  <c r="AE36" i="1"/>
  <c r="AL66" i="1"/>
  <c r="BJ64" i="1"/>
  <c r="AA12" i="1"/>
  <c r="X55" i="1"/>
  <c r="AH36" i="1"/>
  <c r="AH15" i="1"/>
  <c r="AE39" i="1"/>
  <c r="AO45" i="1"/>
  <c r="AL14" i="1"/>
  <c r="AO66" i="1"/>
  <c r="AS14" i="1"/>
  <c r="BC53" i="1"/>
  <c r="BG28" i="1"/>
  <c r="BJ46" i="1"/>
  <c r="BQ48" i="1"/>
  <c r="BX30" i="1"/>
  <c r="AH46" i="1"/>
  <c r="AO20" i="1"/>
  <c r="AA53" i="1"/>
  <c r="AA13" i="1"/>
  <c r="AA55" i="1"/>
  <c r="AE11" i="1"/>
  <c r="AH24" i="1"/>
  <c r="AO14" i="1"/>
  <c r="AO67" i="1"/>
  <c r="AV47" i="1"/>
  <c r="BJ28" i="1"/>
  <c r="BG22" i="1"/>
  <c r="BJ47" i="1"/>
  <c r="BQ49" i="1"/>
  <c r="BX31" i="1"/>
  <c r="BJ60" i="1"/>
  <c r="BJ13" i="1"/>
  <c r="BJ56" i="1"/>
  <c r="AH32" i="1"/>
  <c r="AO56" i="1"/>
  <c r="AH47" i="1"/>
  <c r="AZ47" i="1"/>
  <c r="AA45" i="1"/>
  <c r="X20" i="1"/>
  <c r="AA56" i="1"/>
  <c r="AE37" i="1"/>
  <c r="AH48" i="1"/>
  <c r="AO28" i="1"/>
  <c r="AL21" i="1"/>
  <c r="AO46" i="1"/>
  <c r="AV64" i="1"/>
  <c r="AS39" i="1"/>
  <c r="AZ15" i="1"/>
  <c r="BG29" i="1"/>
  <c r="BJ22" i="1"/>
  <c r="BG39" i="1"/>
  <c r="BQ40" i="1"/>
  <c r="BU32" i="1"/>
  <c r="AE19" i="1"/>
  <c r="AH49" i="1"/>
  <c r="BJ29" i="1"/>
  <c r="BJ39" i="1"/>
  <c r="BQ15" i="1"/>
  <c r="BQ41" i="1"/>
  <c r="BJ24" i="1"/>
  <c r="AH13" i="1"/>
  <c r="AE55" i="1"/>
  <c r="AO40" i="1"/>
  <c r="BG36" i="1"/>
  <c r="BJ38" i="1"/>
  <c r="BN36" i="1"/>
  <c r="BU13" i="1"/>
  <c r="BX55" i="1"/>
  <c r="BX60" i="1"/>
  <c r="AH54" i="1"/>
  <c r="AE57" i="1"/>
  <c r="BG37" i="1"/>
  <c r="AE20" i="1"/>
  <c r="AH57" i="1"/>
  <c r="BJ37" i="1"/>
  <c r="BJ40" i="1"/>
  <c r="AE28" i="1"/>
  <c r="AH20" i="1"/>
  <c r="AH55" i="1"/>
  <c r="AE58" i="1"/>
  <c r="AO37" i="1"/>
  <c r="AV36" i="1"/>
  <c r="AV37" i="1"/>
  <c r="AV41" i="1"/>
  <c r="AA15" i="1"/>
  <c r="AA49" i="1"/>
  <c r="AH28" i="1"/>
  <c r="AE14" i="1"/>
  <c r="AE56" i="1"/>
  <c r="AH58" i="1"/>
  <c r="AL11" i="1"/>
  <c r="AO38" i="1"/>
  <c r="AS11" i="1"/>
  <c r="AV38" i="1"/>
  <c r="BC11" i="1"/>
  <c r="BJ65" i="1"/>
  <c r="BX13" i="1"/>
  <c r="BU56" i="1"/>
  <c r="AE29" i="1"/>
  <c r="AH14" i="1"/>
  <c r="AH56" i="1"/>
  <c r="AH59" i="1"/>
  <c r="AO11" i="1"/>
  <c r="AO65" i="1"/>
  <c r="AO58" i="1"/>
  <c r="AV11" i="1"/>
  <c r="AV65" i="1"/>
  <c r="BC19" i="1"/>
  <c r="BJ19" i="1"/>
  <c r="BX20" i="1"/>
  <c r="AA29" i="1"/>
  <c r="BX23" i="1"/>
  <c r="BX67" i="1"/>
  <c r="BX36" i="1"/>
  <c r="BX15" i="1"/>
  <c r="BU46" i="1"/>
  <c r="BU11" i="1"/>
  <c r="BX24" i="1"/>
  <c r="BX46" i="1"/>
  <c r="BX11" i="1"/>
  <c r="BX37" i="1"/>
  <c r="BU39" i="1"/>
  <c r="BU19" i="1"/>
  <c r="BX38" i="1"/>
  <c r="BX39" i="1"/>
  <c r="BX45" i="1"/>
  <c r="BX19" i="1"/>
  <c r="BX48" i="1"/>
  <c r="BX64" i="1"/>
  <c r="BX12" i="1"/>
  <c r="BX65" i="1"/>
  <c r="BX49" i="1"/>
  <c r="BQ36" i="1"/>
  <c r="BQ11" i="1"/>
  <c r="BQ54" i="1"/>
  <c r="BQ59" i="1"/>
  <c r="BQ19" i="1"/>
  <c r="BN55" i="1"/>
  <c r="BQ12" i="1"/>
  <c r="BQ55" i="1"/>
  <c r="BQ13" i="1"/>
  <c r="BQ56" i="1"/>
  <c r="BQ66" i="1"/>
  <c r="BQ20" i="1"/>
  <c r="BQ67" i="1"/>
  <c r="BQ45" i="1"/>
  <c r="BQ46" i="1"/>
  <c r="BQ21" i="1"/>
  <c r="BN47" i="1"/>
  <c r="BQ28" i="1"/>
  <c r="BQ22" i="1"/>
  <c r="BQ47" i="1"/>
  <c r="BN20" i="1"/>
  <c r="BQ53" i="1"/>
  <c r="BQ14" i="1"/>
  <c r="BQ23" i="1"/>
  <c r="BQ39" i="1"/>
  <c r="BG55" i="1"/>
  <c r="BG14" i="1"/>
  <c r="BG54" i="1"/>
  <c r="BJ48" i="1"/>
  <c r="BJ30" i="1"/>
  <c r="BJ14" i="1"/>
  <c r="BG49" i="1"/>
  <c r="BJ31" i="1"/>
  <c r="BG21" i="1"/>
  <c r="BJ49" i="1"/>
  <c r="BG32" i="1"/>
  <c r="BJ21" i="1"/>
  <c r="BJ55" i="1"/>
  <c r="BJ36" i="1"/>
  <c r="BG66" i="1"/>
  <c r="BJ41" i="1"/>
  <c r="BG53" i="1"/>
  <c r="BG11" i="1"/>
  <c r="BJ23" i="1"/>
  <c r="BG57" i="1"/>
  <c r="BJ53" i="1"/>
  <c r="BJ11" i="1"/>
  <c r="BJ66" i="1"/>
  <c r="BJ57" i="1"/>
  <c r="BG19" i="1"/>
  <c r="BJ15" i="1"/>
  <c r="BG67" i="1"/>
  <c r="BG58" i="1"/>
  <c r="BJ45" i="1"/>
  <c r="BG24" i="1"/>
  <c r="BJ58" i="1"/>
  <c r="AZ45" i="1"/>
  <c r="BC47" i="1"/>
  <c r="BC45" i="1"/>
  <c r="BC37" i="1"/>
  <c r="AZ64" i="1"/>
  <c r="BC38" i="1"/>
  <c r="BC13" i="1"/>
  <c r="AZ48" i="1"/>
  <c r="AZ54" i="1"/>
  <c r="BC20" i="1"/>
  <c r="BC49" i="1"/>
  <c r="BC29" i="1"/>
  <c r="AZ55" i="1"/>
  <c r="BC30" i="1"/>
  <c r="BC14" i="1"/>
  <c r="BC55" i="1"/>
  <c r="BC40" i="1"/>
  <c r="BC31" i="1"/>
  <c r="AZ21" i="1"/>
  <c r="BC56" i="1"/>
  <c r="AZ41" i="1"/>
  <c r="AZ32" i="1"/>
  <c r="BC21" i="1"/>
  <c r="AZ66" i="1"/>
  <c r="BC41" i="1"/>
  <c r="AZ37" i="1"/>
  <c r="BC12" i="1"/>
  <c r="AZ13" i="1"/>
  <c r="BC39" i="1"/>
  <c r="BC64" i="1"/>
  <c r="BC65" i="1"/>
  <c r="BC28" i="1"/>
  <c r="AZ20" i="1"/>
  <c r="BC48" i="1"/>
  <c r="AZ29" i="1"/>
  <c r="BC54" i="1"/>
  <c r="AZ40" i="1"/>
  <c r="BC32" i="1"/>
  <c r="BC22" i="1"/>
  <c r="BC66" i="1"/>
  <c r="BC57" i="1"/>
  <c r="AZ36" i="1"/>
  <c r="AZ23" i="1"/>
  <c r="AZ58" i="1"/>
  <c r="BC36" i="1"/>
  <c r="BC23" i="1"/>
  <c r="BC67" i="1"/>
  <c r="BC58" i="1"/>
  <c r="AZ19" i="1"/>
  <c r="BC15" i="1"/>
  <c r="BC46" i="1"/>
  <c r="BC60" i="1"/>
  <c r="AV12" i="1"/>
  <c r="AV57" i="1"/>
  <c r="AV13" i="1"/>
  <c r="AV55" i="1"/>
  <c r="AS58" i="1"/>
  <c r="AV45" i="1"/>
  <c r="AV20" i="1"/>
  <c r="AS56" i="1"/>
  <c r="AV58" i="1"/>
  <c r="AV28" i="1"/>
  <c r="AV14" i="1"/>
  <c r="AS66" i="1"/>
  <c r="AV60" i="1"/>
  <c r="AS29" i="1"/>
  <c r="AS21" i="1"/>
  <c r="AV66" i="1"/>
  <c r="AV29" i="1"/>
  <c r="AV21" i="1"/>
  <c r="AV67" i="1"/>
  <c r="AV30" i="1"/>
  <c r="AV22" i="1"/>
  <c r="AV46" i="1"/>
  <c r="AO31" i="1"/>
  <c r="AO23" i="1"/>
  <c r="AO47" i="1"/>
  <c r="AO32" i="1"/>
  <c r="AL39" i="1"/>
  <c r="AO24" i="1"/>
  <c r="AO39" i="1"/>
  <c r="AO36" i="1"/>
  <c r="AL37" i="1"/>
  <c r="AL48" i="1"/>
  <c r="AO12" i="1"/>
  <c r="AO57" i="1"/>
  <c r="AO13" i="1"/>
  <c r="AO55" i="1"/>
  <c r="AL58" i="1"/>
  <c r="AH11" i="1"/>
  <c r="AE24" i="1"/>
  <c r="AE47" i="1"/>
  <c r="AH19" i="1"/>
  <c r="AH37" i="1"/>
  <c r="AH39" i="1"/>
  <c r="AH12" i="1"/>
  <c r="AH38" i="1"/>
  <c r="AE48" i="1"/>
  <c r="AA21" i="1"/>
  <c r="AA22" i="1"/>
  <c r="AA66" i="1"/>
  <c r="AA59" i="1"/>
  <c r="AA30" i="1"/>
  <c r="X66" i="1"/>
  <c r="AA32" i="1"/>
  <c r="AA23" i="1"/>
  <c r="AA67" i="1"/>
  <c r="X47" i="1"/>
  <c r="AA11" i="1"/>
  <c r="AA24" i="1"/>
  <c r="AA47" i="1"/>
  <c r="X19" i="1"/>
  <c r="X39" i="1"/>
  <c r="X14" i="1"/>
  <c r="X56" i="1"/>
  <c r="X57" i="1"/>
  <c r="BU29" i="1"/>
  <c r="BU37" i="1"/>
  <c r="BU58" i="1"/>
  <c r="BX56" i="1"/>
  <c r="BU48" i="1"/>
  <c r="BX58" i="1"/>
  <c r="BU30" i="1"/>
  <c r="BU53" i="1"/>
  <c r="BU22" i="1"/>
  <c r="BU49" i="1"/>
  <c r="BU12" i="1"/>
  <c r="BU67" i="1"/>
  <c r="BX53" i="1"/>
  <c r="BU31" i="1"/>
  <c r="BU65" i="1"/>
  <c r="BU60" i="1"/>
  <c r="BU38" i="1"/>
  <c r="BU59" i="1"/>
  <c r="BU45" i="1"/>
  <c r="BU23" i="1"/>
  <c r="BU40" i="1"/>
  <c r="BU64" i="1"/>
  <c r="BU15" i="1"/>
  <c r="BU41" i="1"/>
  <c r="BU20" i="1"/>
  <c r="BU47" i="1"/>
  <c r="BU36" i="1"/>
  <c r="BU55" i="1"/>
  <c r="BU28" i="1"/>
  <c r="BU24" i="1"/>
  <c r="BN24" i="1"/>
  <c r="BN57" i="1"/>
  <c r="BN14" i="1"/>
  <c r="BN39" i="1"/>
  <c r="BN11" i="1"/>
  <c r="BN56" i="1"/>
  <c r="BN29" i="1"/>
  <c r="BN37" i="1"/>
  <c r="BN58" i="1"/>
  <c r="BN21" i="1"/>
  <c r="BN48" i="1"/>
  <c r="BQ64" i="1"/>
  <c r="BN19" i="1"/>
  <c r="BQ37" i="1"/>
  <c r="BN30" i="1"/>
  <c r="BN59" i="1"/>
  <c r="BN53" i="1"/>
  <c r="BN22" i="1"/>
  <c r="BN49" i="1"/>
  <c r="BN12" i="1"/>
  <c r="BN67" i="1"/>
  <c r="BN31" i="1"/>
  <c r="BN65" i="1"/>
  <c r="BN60" i="1"/>
  <c r="BN45" i="1"/>
  <c r="BN23" i="1"/>
  <c r="BN40" i="1"/>
  <c r="BN28" i="1"/>
  <c r="BQ29" i="1"/>
  <c r="BN66" i="1"/>
  <c r="BQ58" i="1"/>
  <c r="BN38" i="1"/>
  <c r="BQ31" i="1"/>
  <c r="BN13" i="1"/>
  <c r="BQ65" i="1"/>
  <c r="BN46" i="1"/>
  <c r="BQ60" i="1"/>
  <c r="BN32" i="1"/>
  <c r="BN54" i="1"/>
  <c r="BN64" i="1"/>
  <c r="BN15" i="1"/>
  <c r="BG30" i="1"/>
  <c r="BG38" i="1"/>
  <c r="BG59" i="1"/>
  <c r="BG31" i="1"/>
  <c r="BG65" i="1"/>
  <c r="BG60" i="1"/>
  <c r="BG45" i="1"/>
  <c r="BG23" i="1"/>
  <c r="BJ67" i="1"/>
  <c r="BG40" i="1"/>
  <c r="BJ12" i="1"/>
  <c r="BG13" i="1"/>
  <c r="BG46" i="1"/>
  <c r="BG64" i="1"/>
  <c r="BG15" i="1"/>
  <c r="BG41" i="1"/>
  <c r="BJ32" i="1"/>
  <c r="BG20" i="1"/>
  <c r="BJ54" i="1"/>
  <c r="AZ28" i="1"/>
  <c r="AZ24" i="1"/>
  <c r="AZ57" i="1"/>
  <c r="AZ14" i="1"/>
  <c r="AZ39" i="1"/>
  <c r="AZ11" i="1"/>
  <c r="AZ16" i="1" s="1"/>
  <c r="AZ56" i="1"/>
  <c r="AZ30" i="1"/>
  <c r="AZ38" i="1"/>
  <c r="AZ59" i="1"/>
  <c r="AZ53" i="1"/>
  <c r="AZ22" i="1"/>
  <c r="AZ49" i="1"/>
  <c r="AZ12" i="1"/>
  <c r="AZ67" i="1"/>
  <c r="AZ31" i="1"/>
  <c r="AZ65" i="1"/>
  <c r="AS30" i="1"/>
  <c r="AS31" i="1"/>
  <c r="AS65" i="1"/>
  <c r="AS60" i="1"/>
  <c r="AS22" i="1"/>
  <c r="AS45" i="1"/>
  <c r="AS23" i="1"/>
  <c r="AS40" i="1"/>
  <c r="AS53" i="1"/>
  <c r="AS12" i="1"/>
  <c r="AS13" i="1"/>
  <c r="AS46" i="1"/>
  <c r="AS32" i="1"/>
  <c r="AS54" i="1"/>
  <c r="AS38" i="1"/>
  <c r="AV53" i="1"/>
  <c r="AS64" i="1"/>
  <c r="AS15" i="1"/>
  <c r="AS41" i="1"/>
  <c r="AS59" i="1"/>
  <c r="AS67" i="1"/>
  <c r="AS20" i="1"/>
  <c r="AS47" i="1"/>
  <c r="AS49" i="1"/>
  <c r="AS36" i="1"/>
  <c r="AS55" i="1"/>
  <c r="AS28" i="1"/>
  <c r="AS24" i="1"/>
  <c r="AL67" i="1"/>
  <c r="AL64" i="1"/>
  <c r="AL20" i="1"/>
  <c r="AL47" i="1"/>
  <c r="AL30" i="1"/>
  <c r="AL59" i="1"/>
  <c r="AL49" i="1"/>
  <c r="AO53" i="1"/>
  <c r="AL45" i="1"/>
  <c r="AL50" i="1" s="1"/>
  <c r="AL38" i="1"/>
  <c r="AL53" i="1"/>
  <c r="AL22" i="1"/>
  <c r="AL12" i="1"/>
  <c r="AL31" i="1"/>
  <c r="AL65" i="1"/>
  <c r="AL60" i="1"/>
  <c r="AL23" i="1"/>
  <c r="AL40" i="1"/>
  <c r="AL13" i="1"/>
  <c r="AL46" i="1"/>
  <c r="AL32" i="1"/>
  <c r="AL54" i="1"/>
  <c r="AL15" i="1"/>
  <c r="AL41" i="1"/>
  <c r="AO64" i="1"/>
  <c r="AL36" i="1"/>
  <c r="AO15" i="1"/>
  <c r="AL55" i="1"/>
  <c r="AO41" i="1"/>
  <c r="AL28" i="1"/>
  <c r="AL24" i="1"/>
  <c r="AE30" i="1"/>
  <c r="AE38" i="1"/>
  <c r="AE59" i="1"/>
  <c r="AE49" i="1"/>
  <c r="AH64" i="1"/>
  <c r="AH66" i="1"/>
  <c r="AE12" i="1"/>
  <c r="AE67" i="1"/>
  <c r="AE31" i="1"/>
  <c r="AE65" i="1"/>
  <c r="AE60" i="1"/>
  <c r="AE45" i="1"/>
  <c r="AE23" i="1"/>
  <c r="AE40" i="1"/>
  <c r="AE13" i="1"/>
  <c r="AE46" i="1"/>
  <c r="AH45" i="1"/>
  <c r="AE32" i="1"/>
  <c r="AH23" i="1"/>
  <c r="AE54" i="1"/>
  <c r="AH40" i="1"/>
  <c r="AE64" i="1"/>
  <c r="AE15" i="1"/>
  <c r="X29" i="1"/>
  <c r="X37" i="1"/>
  <c r="X58" i="1"/>
  <c r="X21" i="1"/>
  <c r="X48" i="1"/>
  <c r="AA58" i="1"/>
  <c r="X22" i="1"/>
  <c r="X49" i="1"/>
  <c r="X12" i="1"/>
  <c r="X31" i="1"/>
  <c r="X65" i="1"/>
  <c r="X60" i="1"/>
  <c r="X45" i="1"/>
  <c r="X23" i="1"/>
  <c r="X40" i="1"/>
  <c r="X30" i="1"/>
  <c r="X38" i="1"/>
  <c r="X59" i="1"/>
  <c r="X53" i="1"/>
  <c r="X61" i="1" s="1"/>
  <c r="X67" i="1"/>
  <c r="AA31" i="1"/>
  <c r="X13" i="1"/>
  <c r="AA65" i="1"/>
  <c r="X46" i="1"/>
  <c r="AA60" i="1"/>
  <c r="X32" i="1"/>
  <c r="AE42" i="1" l="1"/>
  <c r="X16" i="1"/>
  <c r="BG50" i="1"/>
  <c r="AZ50" i="1"/>
  <c r="BG42" i="1"/>
  <c r="X68" i="1"/>
  <c r="X25" i="1"/>
  <c r="BG33" i="1"/>
  <c r="BU42" i="1"/>
  <c r="X50" i="1"/>
  <c r="AE25" i="1"/>
  <c r="AZ33" i="1"/>
  <c r="BN25" i="1"/>
  <c r="BU25" i="1"/>
  <c r="AL16" i="1"/>
  <c r="AS25" i="1"/>
  <c r="BG16" i="1"/>
  <c r="AS68" i="1"/>
  <c r="AE33" i="1"/>
  <c r="BU61" i="1"/>
  <c r="AL25" i="1"/>
  <c r="X42" i="1"/>
  <c r="X33" i="1"/>
  <c r="BU33" i="1"/>
  <c r="BN33" i="1"/>
  <c r="AL68" i="1"/>
  <c r="BN50" i="1"/>
  <c r="BG61" i="1"/>
  <c r="AE68" i="1"/>
  <c r="AL33" i="1"/>
  <c r="AZ61" i="1"/>
  <c r="BG68" i="1"/>
  <c r="BU16" i="1"/>
  <c r="AE16" i="1"/>
  <c r="BN68" i="1"/>
  <c r="AE61" i="1"/>
  <c r="AS42" i="1"/>
  <c r="AZ25" i="1"/>
  <c r="AS16" i="1"/>
  <c r="AS33" i="1"/>
  <c r="BU68" i="1"/>
  <c r="BG25" i="1"/>
  <c r="AS61" i="1"/>
  <c r="BN16" i="1"/>
  <c r="BU50" i="1"/>
  <c r="BN61" i="1"/>
  <c r="AE50" i="1"/>
  <c r="AL61" i="1"/>
  <c r="BN42" i="1"/>
  <c r="AZ42" i="1"/>
  <c r="AL42" i="1"/>
  <c r="AS50" i="1"/>
  <c r="AZ68" i="1"/>
  <c r="AA70" i="1"/>
  <c r="BX70" i="1"/>
  <c r="AO70" i="1"/>
  <c r="BQ70" i="1"/>
  <c r="AH70" i="1"/>
  <c r="AV70" i="1"/>
  <c r="BJ70" i="1"/>
  <c r="BC70" i="1"/>
  <c r="E40" i="1"/>
  <c r="E41" i="1"/>
  <c r="E57" i="1"/>
  <c r="E58" i="1"/>
  <c r="E59" i="1"/>
  <c r="E60" i="1"/>
  <c r="E56" i="1"/>
  <c r="E66" i="1"/>
  <c r="E67" i="1"/>
  <c r="E46" i="1"/>
  <c r="E47" i="1"/>
  <c r="E39" i="1"/>
  <c r="E48" i="1"/>
  <c r="E49" i="1"/>
  <c r="E22" i="1"/>
  <c r="E23" i="1"/>
  <c r="E15" i="1"/>
  <c r="E24" i="1"/>
  <c r="E37" i="1"/>
  <c r="E38" i="1"/>
  <c r="E65" i="1"/>
  <c r="E54" i="1"/>
  <c r="E55" i="1"/>
  <c r="E36" i="1"/>
  <c r="E11" i="1"/>
  <c r="E19" i="1"/>
  <c r="E12" i="1"/>
  <c r="E13" i="1"/>
  <c r="E20" i="1"/>
  <c r="E14" i="1"/>
  <c r="E21" i="1"/>
  <c r="E45" i="1"/>
  <c r="E64" i="1"/>
  <c r="E28" i="1"/>
  <c r="E29" i="1"/>
  <c r="E30" i="1"/>
  <c r="E31" i="1"/>
  <c r="E32" i="1"/>
  <c r="E53" i="1"/>
  <c r="AS70" i="1" l="1"/>
  <c r="X70" i="1"/>
  <c r="AZ70" i="1"/>
  <c r="BG70" i="1"/>
  <c r="BU70" i="1"/>
  <c r="AL70" i="1"/>
  <c r="BN70" i="1"/>
  <c r="AE70" i="1"/>
  <c r="S60" i="1"/>
  <c r="L60" i="1"/>
  <c r="S59" i="1"/>
  <c r="L59" i="1"/>
  <c r="S58" i="1"/>
  <c r="L58" i="1"/>
  <c r="S57" i="1"/>
  <c r="L57" i="1"/>
  <c r="S41" i="1"/>
  <c r="L41" i="1"/>
  <c r="S40" i="1"/>
  <c r="L40" i="1"/>
  <c r="S49" i="1"/>
  <c r="L49" i="1"/>
  <c r="S48" i="1"/>
  <c r="L48" i="1"/>
  <c r="S39" i="1"/>
  <c r="L39" i="1"/>
  <c r="S47" i="1"/>
  <c r="L47" i="1"/>
  <c r="S46" i="1"/>
  <c r="L46" i="1"/>
  <c r="S67" i="1"/>
  <c r="L67" i="1"/>
  <c r="S66" i="1"/>
  <c r="L66" i="1"/>
  <c r="S56" i="1"/>
  <c r="L56" i="1"/>
  <c r="S55" i="1"/>
  <c r="L55" i="1"/>
  <c r="S54" i="1"/>
  <c r="L54" i="1"/>
  <c r="S65" i="1"/>
  <c r="L65" i="1"/>
  <c r="S38" i="1"/>
  <c r="L38" i="1"/>
  <c r="S37" i="1"/>
  <c r="L37" i="1"/>
  <c r="S24" i="1"/>
  <c r="L24" i="1"/>
  <c r="S15" i="1"/>
  <c r="L15" i="1"/>
  <c r="S23" i="1"/>
  <c r="L23" i="1"/>
  <c r="S22" i="1"/>
  <c r="L22" i="1"/>
  <c r="S21" i="1"/>
  <c r="L21" i="1"/>
  <c r="S14" i="1"/>
  <c r="L14" i="1"/>
  <c r="S20" i="1"/>
  <c r="L20" i="1"/>
  <c r="S13" i="1"/>
  <c r="L13" i="1"/>
  <c r="S12" i="1"/>
  <c r="L12" i="1"/>
  <c r="S19" i="1"/>
  <c r="L19" i="1"/>
  <c r="S11" i="1"/>
  <c r="L11" i="1"/>
  <c r="S36" i="1"/>
  <c r="L36" i="1"/>
  <c r="S32" i="1"/>
  <c r="L32" i="1"/>
  <c r="S31" i="1"/>
  <c r="L31" i="1"/>
  <c r="S30" i="1"/>
  <c r="L30" i="1"/>
  <c r="S29" i="1"/>
  <c r="L29" i="1"/>
  <c r="S28" i="1"/>
  <c r="L28" i="1"/>
  <c r="S64" i="1"/>
  <c r="L64" i="1"/>
  <c r="S45" i="1"/>
  <c r="L45" i="1"/>
  <c r="S53" i="1"/>
  <c r="L53" i="1"/>
  <c r="P6" i="1"/>
  <c r="I6" i="1"/>
  <c r="J57" i="1" s="1"/>
  <c r="B6" i="1"/>
  <c r="M57" i="1" l="1"/>
  <c r="M29" i="1"/>
  <c r="J13" i="1"/>
  <c r="M20" i="1"/>
  <c r="C21" i="1"/>
  <c r="C48" i="1"/>
  <c r="C11" i="1"/>
  <c r="C22" i="1"/>
  <c r="C49" i="1"/>
  <c r="C19" i="1"/>
  <c r="C23" i="1"/>
  <c r="C40" i="1"/>
  <c r="C12" i="1"/>
  <c r="C15" i="1"/>
  <c r="C41" i="1"/>
  <c r="C13" i="1"/>
  <c r="C24" i="1"/>
  <c r="C57" i="1"/>
  <c r="C20" i="1"/>
  <c r="C37" i="1"/>
  <c r="C58" i="1"/>
  <c r="C14" i="1"/>
  <c r="C38" i="1"/>
  <c r="C59" i="1"/>
  <c r="C53" i="1"/>
  <c r="C60" i="1"/>
  <c r="C45" i="1"/>
  <c r="C55" i="1"/>
  <c r="C64" i="1"/>
  <c r="C28" i="1"/>
  <c r="C29" i="1"/>
  <c r="C30" i="1"/>
  <c r="C31" i="1"/>
  <c r="C32" i="1"/>
  <c r="C65" i="1"/>
  <c r="C66" i="1"/>
  <c r="C46" i="1"/>
  <c r="C39" i="1"/>
  <c r="C54" i="1"/>
  <c r="C56" i="1"/>
  <c r="C67" i="1"/>
  <c r="C47" i="1"/>
  <c r="C36" i="1"/>
  <c r="J39" i="1"/>
  <c r="M60" i="1"/>
  <c r="M22" i="1"/>
  <c r="J19" i="1"/>
  <c r="M19" i="1"/>
  <c r="M15" i="1"/>
  <c r="J66" i="1"/>
  <c r="J40" i="1"/>
  <c r="J29" i="1"/>
  <c r="J31" i="1"/>
  <c r="M31" i="1"/>
  <c r="M37" i="1"/>
  <c r="J46" i="1"/>
  <c r="J14" i="1"/>
  <c r="J36" i="1"/>
  <c r="J64" i="1"/>
  <c r="M49" i="1"/>
  <c r="M30" i="1"/>
  <c r="J55" i="1"/>
  <c r="M39" i="1"/>
  <c r="J15" i="1"/>
  <c r="M55" i="1"/>
  <c r="J59" i="1"/>
  <c r="J53" i="1"/>
  <c r="M13" i="1"/>
  <c r="M53" i="1"/>
  <c r="J49" i="1"/>
  <c r="J60" i="1"/>
  <c r="M45" i="1"/>
  <c r="J37" i="1"/>
  <c r="M66" i="1"/>
  <c r="M14" i="1"/>
  <c r="M40" i="1"/>
  <c r="M64" i="1"/>
  <c r="M36" i="1"/>
  <c r="M11" i="1"/>
  <c r="J65" i="1"/>
  <c r="M46" i="1"/>
  <c r="J22" i="1"/>
  <c r="M65" i="1"/>
  <c r="F31" i="1"/>
  <c r="F55" i="1"/>
  <c r="F40" i="1"/>
  <c r="F15" i="1"/>
  <c r="F22" i="1"/>
  <c r="F13" i="1"/>
  <c r="F66" i="1"/>
  <c r="F53" i="1"/>
  <c r="F14" i="1"/>
  <c r="F46" i="1"/>
  <c r="F19" i="1"/>
  <c r="F59" i="1"/>
  <c r="F64" i="1"/>
  <c r="F37" i="1"/>
  <c r="F39" i="1"/>
  <c r="F36" i="1"/>
  <c r="F29" i="1"/>
  <c r="F65" i="1"/>
  <c r="T64" i="1"/>
  <c r="T31" i="1"/>
  <c r="T19" i="1"/>
  <c r="T14" i="1"/>
  <c r="T15" i="1"/>
  <c r="T65" i="1"/>
  <c r="T66" i="1"/>
  <c r="T39" i="1"/>
  <c r="T40" i="1"/>
  <c r="M28" i="1"/>
  <c r="M32" i="1"/>
  <c r="M12" i="1"/>
  <c r="M21" i="1"/>
  <c r="M24" i="1"/>
  <c r="M54" i="1"/>
  <c r="M67" i="1"/>
  <c r="M48" i="1"/>
  <c r="M41" i="1"/>
  <c r="F49" i="1"/>
  <c r="F57" i="1"/>
  <c r="T29" i="1"/>
  <c r="T13" i="1"/>
  <c r="T37" i="1"/>
  <c r="T46" i="1"/>
  <c r="T57" i="1"/>
  <c r="T53" i="1"/>
  <c r="T36" i="1"/>
  <c r="T22" i="1"/>
  <c r="T55" i="1"/>
  <c r="T49" i="1"/>
  <c r="M23" i="1"/>
  <c r="M38" i="1"/>
  <c r="M56" i="1"/>
  <c r="M47" i="1"/>
  <c r="M58" i="1"/>
  <c r="F58" i="1"/>
  <c r="F41" i="1"/>
  <c r="Q60" i="1"/>
  <c r="Q57" i="1"/>
  <c r="Q40" i="1"/>
  <c r="Q49" i="1"/>
  <c r="Q39" i="1"/>
  <c r="Q46" i="1"/>
  <c r="Q66" i="1"/>
  <c r="Q55" i="1"/>
  <c r="Q65" i="1"/>
  <c r="Q37" i="1"/>
  <c r="Q15" i="1"/>
  <c r="Q22" i="1"/>
  <c r="Q14" i="1"/>
  <c r="Q13" i="1"/>
  <c r="Q19" i="1"/>
  <c r="Q36" i="1"/>
  <c r="Q31" i="1"/>
  <c r="Q29" i="1"/>
  <c r="Q64" i="1"/>
  <c r="Q53" i="1"/>
  <c r="T59" i="1"/>
  <c r="Q59" i="1"/>
  <c r="T58" i="1"/>
  <c r="Q58" i="1"/>
  <c r="T41" i="1"/>
  <c r="Q41" i="1"/>
  <c r="F45" i="1"/>
  <c r="Q45" i="1"/>
  <c r="T45" i="1"/>
  <c r="F28" i="1"/>
  <c r="Q28" i="1"/>
  <c r="T28" i="1"/>
  <c r="F30" i="1"/>
  <c r="Q30" i="1"/>
  <c r="T30" i="1"/>
  <c r="F32" i="1"/>
  <c r="Q32" i="1"/>
  <c r="T32" i="1"/>
  <c r="F11" i="1"/>
  <c r="Q11" i="1"/>
  <c r="F12" i="1"/>
  <c r="Q12" i="1"/>
  <c r="T12" i="1"/>
  <c r="F20" i="1"/>
  <c r="Q20" i="1"/>
  <c r="T20" i="1"/>
  <c r="F21" i="1"/>
  <c r="Q21" i="1"/>
  <c r="T21" i="1"/>
  <c r="F23" i="1"/>
  <c r="Q23" i="1"/>
  <c r="T23" i="1"/>
  <c r="F24" i="1"/>
  <c r="Q24" i="1"/>
  <c r="T24" i="1"/>
  <c r="F38" i="1"/>
  <c r="Q38" i="1"/>
  <c r="T38" i="1"/>
  <c r="F54" i="1"/>
  <c r="Q54" i="1"/>
  <c r="T54" i="1"/>
  <c r="F56" i="1"/>
  <c r="Q56" i="1"/>
  <c r="T56" i="1"/>
  <c r="F67" i="1"/>
  <c r="Q67" i="1"/>
  <c r="T67" i="1"/>
  <c r="F47" i="1"/>
  <c r="Q47" i="1"/>
  <c r="T47" i="1"/>
  <c r="F48" i="1"/>
  <c r="Q48" i="1"/>
  <c r="T48" i="1"/>
  <c r="J45" i="1"/>
  <c r="J28" i="1"/>
  <c r="J30" i="1"/>
  <c r="J32" i="1"/>
  <c r="J11" i="1"/>
  <c r="J12" i="1"/>
  <c r="J20" i="1"/>
  <c r="J21" i="1"/>
  <c r="J23" i="1"/>
  <c r="J24" i="1"/>
  <c r="J38" i="1"/>
  <c r="J54" i="1"/>
  <c r="J56" i="1"/>
  <c r="J67" i="1"/>
  <c r="J47" i="1"/>
  <c r="J48" i="1"/>
  <c r="J41" i="1"/>
  <c r="J58" i="1"/>
  <c r="M59" i="1"/>
  <c r="F60" i="1"/>
  <c r="T60" i="1"/>
  <c r="C68" i="1" l="1"/>
  <c r="Q16" i="1"/>
  <c r="C50" i="1"/>
  <c r="Q70" i="1"/>
  <c r="J68" i="1"/>
  <c r="C42" i="1"/>
  <c r="Q42" i="1"/>
  <c r="J42" i="1"/>
  <c r="C25" i="1"/>
  <c r="Q61" i="1"/>
  <c r="Q68" i="1"/>
  <c r="Q33" i="1"/>
  <c r="C61" i="1"/>
  <c r="C33" i="1"/>
  <c r="J16" i="1"/>
  <c r="Q25" i="1"/>
  <c r="J33" i="1"/>
  <c r="Q50" i="1"/>
  <c r="J50" i="1"/>
  <c r="J25" i="1"/>
  <c r="C16" i="1"/>
  <c r="C70" i="1" s="1"/>
  <c r="J61" i="1"/>
  <c r="T70" i="1"/>
  <c r="F70" i="1"/>
  <c r="M70" i="1"/>
</calcChain>
</file>

<file path=xl/sharedStrings.xml><?xml version="1.0" encoding="utf-8"?>
<sst xmlns="http://schemas.openxmlformats.org/spreadsheetml/2006/main" count="640" uniqueCount="76">
  <si>
    <t>Number of TDs:</t>
  </si>
  <si>
    <t xml:space="preserve">Population per TD: </t>
  </si>
  <si>
    <t>Number of TDs earned</t>
  </si>
  <si>
    <t>Number of TDs</t>
  </si>
  <si>
    <t>Population per TD</t>
  </si>
  <si>
    <t>% Variance</t>
  </si>
  <si>
    <t>Carlow-Kilkenny</t>
  </si>
  <si>
    <t>Cavan-Monaghan</t>
  </si>
  <si>
    <t>Clare</t>
  </si>
  <si>
    <t>Cork East</t>
  </si>
  <si>
    <t>Cork North-Central</t>
  </si>
  <si>
    <t>Cork North-West</t>
  </si>
  <si>
    <t>Cork South-Central</t>
  </si>
  <si>
    <t>Cork South-West</t>
  </si>
  <si>
    <t>Donegal</t>
  </si>
  <si>
    <t>Dublin Bay North</t>
  </si>
  <si>
    <t>Dublin Bay South</t>
  </si>
  <si>
    <t>Dublin Central</t>
  </si>
  <si>
    <t>Dublin Fingal</t>
  </si>
  <si>
    <t>Dublin Mid-West</t>
  </si>
  <si>
    <t>Dublin North-West</t>
  </si>
  <si>
    <t>Dublin Rathdown</t>
  </si>
  <si>
    <t>Dublin South-Central</t>
  </si>
  <si>
    <t>Dublin South-West</t>
  </si>
  <si>
    <t>Dublin West</t>
  </si>
  <si>
    <t>Dún Laoghaire</t>
  </si>
  <si>
    <t>Galway East</t>
  </si>
  <si>
    <t>Galway West</t>
  </si>
  <si>
    <t>Kerry</t>
  </si>
  <si>
    <t>Kildare North</t>
  </si>
  <si>
    <t>Kildare South</t>
  </si>
  <si>
    <t>Limerick City</t>
  </si>
  <si>
    <t>Limerick County</t>
  </si>
  <si>
    <t>Longford-Westmeath</t>
  </si>
  <si>
    <t>Louth</t>
  </si>
  <si>
    <t>Mayo</t>
  </si>
  <si>
    <t>Meath East</t>
  </si>
  <si>
    <t>Meath West</t>
  </si>
  <si>
    <t>Roscommon-Galway</t>
  </si>
  <si>
    <t>Sligo-Leitrim</t>
  </si>
  <si>
    <t>Tipperary</t>
  </si>
  <si>
    <t>Waterford</t>
  </si>
  <si>
    <t>Wexford</t>
  </si>
  <si>
    <t>Wicklow</t>
  </si>
  <si>
    <t xml:space="preserve">Data Source: </t>
  </si>
  <si>
    <t xml:space="preserve">File: </t>
  </si>
  <si>
    <t>Tab:</t>
  </si>
  <si>
    <t xml:space="preserve">Preliminary Population 2022: </t>
  </si>
  <si>
    <t>2022 Population</t>
  </si>
  <si>
    <t>Laois-Offaly</t>
  </si>
  <si>
    <t>Region</t>
  </si>
  <si>
    <t>EDs</t>
  </si>
  <si>
    <t>Prelim_Pop</t>
  </si>
  <si>
    <t>Seats now</t>
  </si>
  <si>
    <t xml:space="preserve">Dublin </t>
  </si>
  <si>
    <t xml:space="preserve">Cork </t>
  </si>
  <si>
    <t xml:space="preserve">North West </t>
  </si>
  <si>
    <t xml:space="preserve">DL, SO, LM, RN, MO, GY </t>
  </si>
  <si>
    <t xml:space="preserve">North East </t>
  </si>
  <si>
    <t>LH, MH, WH, LD, MN, CN</t>
  </si>
  <si>
    <t xml:space="preserve">South East </t>
  </si>
  <si>
    <t>KE, LS, OY, TY, WD, CW, KK, WX, WW</t>
  </si>
  <si>
    <t xml:space="preserve">South West </t>
  </si>
  <si>
    <t>KY, LK, CE</t>
  </si>
  <si>
    <t xml:space="preserve">Number of </t>
  </si>
  <si>
    <t>Constituencies</t>
  </si>
  <si>
    <t>Dublin North</t>
  </si>
  <si>
    <t xml:space="preserve">Dublin South </t>
  </si>
  <si>
    <t>Dublin South</t>
  </si>
  <si>
    <t>Cork</t>
  </si>
  <si>
    <t>Extra seats that may be added by Constituencies - grouped by Region - Condensed</t>
  </si>
  <si>
    <t>South West</t>
  </si>
  <si>
    <t>Constituencies by Region</t>
  </si>
  <si>
    <t>Spreadsheet EC 2.5 B - Tab 1 - Extra Seats - Constituencies grouped by Region</t>
  </si>
  <si>
    <t>Spreadsheet EC 2.5 B - Tab 2 - Extra Seats - Constituencies</t>
  </si>
  <si>
    <t>Spreadsheet EC 2.5 B - Tab 3 - Constituencies grouped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</si>
</sst>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6E6E6"/>
        <bgColor rgb="FFE6E6E6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2" borderId="0"/>
    <xf numFmtId="0" fontId="5" fillId="0" borderId="0"/>
    <xf numFmtId="0" fontId="1" fillId="0" borderId="0"/>
    <xf numFmtId="0" fontId="13" fillId="3" borderId="1">
      <alignment horizontal="left"/>
    </xf>
  </cellStyleXfs>
  <cellXfs count="49">
    <xf numFmtId="0" fontId="0" fillId="2" borderId="0" xfId="0"/>
    <xf numFmtId="0" fontId="7" fillId="0" borderId="0" xfId="1" applyFont="1"/>
    <xf numFmtId="0" fontId="5" fillId="0" borderId="0" xfId="1" applyFont="1"/>
    <xf numFmtId="0" fontId="5" fillId="0" borderId="0" xfId="1" applyFont="1" applyBorder="1"/>
    <xf numFmtId="3" fontId="5" fillId="0" borderId="0" xfId="1" applyNumberFormat="1" applyFont="1"/>
    <xf numFmtId="0" fontId="6" fillId="0" borderId="0" xfId="1" applyFont="1"/>
    <xf numFmtId="3" fontId="6" fillId="0" borderId="0" xfId="1" applyNumberFormat="1" applyFont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0" fontId="4" fillId="0" borderId="0" xfId="1" applyFont="1"/>
    <xf numFmtId="3" fontId="4" fillId="0" borderId="0" xfId="1" applyNumberFormat="1" applyFont="1"/>
    <xf numFmtId="2" fontId="4" fillId="0" borderId="0" xfId="1" applyNumberFormat="1" applyFont="1"/>
    <xf numFmtId="1" fontId="4" fillId="0" borderId="0" xfId="1" applyNumberFormat="1" applyFont="1"/>
    <xf numFmtId="1" fontId="4" fillId="0" borderId="0" xfId="1" applyNumberFormat="1" applyFont="1" applyBorder="1"/>
    <xf numFmtId="0" fontId="4" fillId="0" borderId="0" xfId="1" applyFont="1" applyBorder="1"/>
    <xf numFmtId="3" fontId="4" fillId="0" borderId="0" xfId="1" applyNumberFormat="1" applyFont="1" applyBorder="1"/>
    <xf numFmtId="0" fontId="3" fillId="0" borderId="0" xfId="1" applyFont="1"/>
    <xf numFmtId="3" fontId="3" fillId="0" borderId="0" xfId="1" applyNumberFormat="1" applyFont="1"/>
    <xf numFmtId="0" fontId="2" fillId="0" borderId="0" xfId="1" applyFont="1"/>
    <xf numFmtId="49" fontId="9" fillId="0" borderId="0" xfId="0" applyNumberFormat="1" applyFont="1" applyFill="1"/>
    <xf numFmtId="3" fontId="9" fillId="0" borderId="0" xfId="0" applyNumberFormat="1" applyFont="1" applyFill="1"/>
    <xf numFmtId="0" fontId="10" fillId="0" borderId="0" xfId="1" applyFont="1"/>
    <xf numFmtId="0" fontId="11" fillId="0" borderId="0" xfId="2" applyFont="1"/>
    <xf numFmtId="0" fontId="1" fillId="0" borderId="0" xfId="2"/>
    <xf numFmtId="0" fontId="12" fillId="0" borderId="0" xfId="2" applyFont="1"/>
    <xf numFmtId="0" fontId="10" fillId="0" borderId="0" xfId="2" applyFont="1" applyAlignment="1">
      <alignment horizontal="center"/>
    </xf>
    <xf numFmtId="0" fontId="14" fillId="0" borderId="1" xfId="3" applyFont="1" applyFill="1" applyAlignment="1">
      <alignment horizontal="left"/>
    </xf>
    <xf numFmtId="0" fontId="10" fillId="0" borderId="2" xfId="2" applyFont="1" applyBorder="1" applyAlignment="1">
      <alignment horizontal="center"/>
    </xf>
    <xf numFmtId="3" fontId="10" fillId="0" borderId="2" xfId="2" applyNumberFormat="1" applyFont="1" applyBorder="1" applyAlignment="1">
      <alignment horizontal="center"/>
    </xf>
    <xf numFmtId="0" fontId="10" fillId="0" borderId="0" xfId="2" applyFont="1"/>
    <xf numFmtId="0" fontId="15" fillId="0" borderId="0" xfId="2" applyFont="1"/>
    <xf numFmtId="3" fontId="15" fillId="0" borderId="0" xfId="2" applyNumberFormat="1" applyFont="1"/>
    <xf numFmtId="1" fontId="1" fillId="0" borderId="0" xfId="2" applyNumberFormat="1" applyAlignment="1">
      <alignment horizontal="center"/>
    </xf>
    <xf numFmtId="3" fontId="10" fillId="0" borderId="0" xfId="2" applyNumberFormat="1" applyFont="1"/>
    <xf numFmtId="0" fontId="15" fillId="0" borderId="0" xfId="2" applyFont="1" applyAlignment="1">
      <alignment horizontal="center"/>
    </xf>
    <xf numFmtId="3" fontId="15" fillId="0" borderId="0" xfId="2" applyNumberFormat="1" applyFont="1" applyAlignment="1">
      <alignment horizontal="center"/>
    </xf>
    <xf numFmtId="0" fontId="1" fillId="0" borderId="0" xfId="2" applyAlignment="1">
      <alignment horizontal="center"/>
    </xf>
    <xf numFmtId="3" fontId="10" fillId="0" borderId="0" xfId="2" applyNumberFormat="1" applyFont="1" applyAlignment="1">
      <alignment horizontal="center"/>
    </xf>
    <xf numFmtId="49" fontId="8" fillId="0" borderId="0" xfId="0" applyNumberFormat="1" applyFont="1" applyFill="1"/>
    <xf numFmtId="0" fontId="16" fillId="0" borderId="0" xfId="2" applyFont="1"/>
    <xf numFmtId="4" fontId="9" fillId="0" borderId="0" xfId="0" applyNumberFormat="1" applyFont="1" applyFill="1"/>
    <xf numFmtId="4" fontId="4" fillId="0" borderId="0" xfId="1" applyNumberFormat="1" applyFont="1"/>
    <xf numFmtId="1" fontId="15" fillId="0" borderId="0" xfId="2" applyNumberFormat="1" applyFont="1" applyAlignment="1">
      <alignment horizontal="center"/>
    </xf>
    <xf numFmtId="1" fontId="1" fillId="0" borderId="0" xfId="2" applyNumberFormat="1"/>
    <xf numFmtId="1" fontId="10" fillId="0" borderId="0" xfId="2" applyNumberFormat="1" applyFont="1" applyAlignment="1">
      <alignment horizontal="center"/>
    </xf>
    <xf numFmtId="2" fontId="5" fillId="0" borderId="0" xfId="1" applyNumberFormat="1" applyFont="1"/>
    <xf numFmtId="2" fontId="7" fillId="0" borderId="0" xfId="1" applyNumberFormat="1" applyFont="1"/>
    <xf numFmtId="2" fontId="6" fillId="0" borderId="0" xfId="1" applyNumberFormat="1" applyFont="1" applyAlignment="1">
      <alignment wrapText="1"/>
    </xf>
    <xf numFmtId="2" fontId="9" fillId="0" borderId="0" xfId="0" applyNumberFormat="1" applyFont="1" applyFill="1"/>
  </cellXfs>
  <cellStyles count="4">
    <cellStyle name="Normal" xfId="0" builtinId="0"/>
    <cellStyle name="Normal 2" xfId="1"/>
    <cellStyle name="Normal 3" xfId="2"/>
    <cellStyle name="Style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R14"/>
  <sheetViews>
    <sheetView zoomScaleNormal="100" workbookViewId="0">
      <selection activeCell="K21" sqref="K21"/>
    </sheetView>
  </sheetViews>
  <sheetFormatPr defaultColWidth="8.90625" defaultRowHeight="14.5" x14ac:dyDescent="0.35"/>
  <cols>
    <col min="1" max="1" width="8.90625" style="23"/>
    <col min="2" max="2" width="12.36328125" style="23" customWidth="1"/>
    <col min="3" max="3" width="8.90625" style="23"/>
    <col min="4" max="4" width="14.36328125" style="23" customWidth="1"/>
    <col min="5" max="5" width="11.54296875" style="23" customWidth="1"/>
    <col min="6" max="6" width="15.08984375" style="23" customWidth="1"/>
    <col min="7" max="16384" width="8.90625" style="23"/>
  </cols>
  <sheetData>
    <row r="2" spans="2:18" ht="28.5" x14ac:dyDescent="0.65">
      <c r="B2" s="22" t="s">
        <v>73</v>
      </c>
    </row>
    <row r="5" spans="2:18" ht="15.5" x14ac:dyDescent="0.35">
      <c r="E5" s="25"/>
      <c r="F5" s="25" t="s">
        <v>64</v>
      </c>
      <c r="G5" s="25">
        <v>171</v>
      </c>
      <c r="H5" s="25">
        <v>172</v>
      </c>
      <c r="I5" s="25">
        <v>173</v>
      </c>
      <c r="J5" s="25">
        <v>174</v>
      </c>
      <c r="K5" s="25">
        <v>175</v>
      </c>
      <c r="L5" s="25">
        <v>176</v>
      </c>
      <c r="M5" s="25">
        <v>177</v>
      </c>
      <c r="N5" s="25">
        <v>178</v>
      </c>
      <c r="O5" s="25">
        <v>179</v>
      </c>
      <c r="P5" s="25">
        <v>180</v>
      </c>
      <c r="Q5" s="25">
        <v>181</v>
      </c>
    </row>
    <row r="6" spans="2:18" ht="16" thickBot="1" x14ac:dyDescent="0.4">
      <c r="B6" s="26" t="s">
        <v>50</v>
      </c>
      <c r="C6" s="26" t="s">
        <v>51</v>
      </c>
      <c r="D6" s="26" t="s">
        <v>52</v>
      </c>
      <c r="E6" s="27" t="s">
        <v>53</v>
      </c>
      <c r="F6" s="27" t="s">
        <v>65</v>
      </c>
      <c r="G6" s="28">
        <v>29962.198830409357</v>
      </c>
      <c r="H6" s="28">
        <v>29788</v>
      </c>
      <c r="I6" s="28">
        <v>29615.815028901736</v>
      </c>
      <c r="J6" s="28">
        <v>29445.6091954023</v>
      </c>
      <c r="K6" s="28">
        <v>29277.348571428571</v>
      </c>
      <c r="L6" s="28">
        <v>29111</v>
      </c>
      <c r="M6" s="28">
        <v>28946.531073446327</v>
      </c>
      <c r="N6" s="28">
        <v>28783.91011235955</v>
      </c>
      <c r="O6" s="28">
        <v>28623.106145251397</v>
      </c>
      <c r="P6" s="28">
        <v>28464.088888888888</v>
      </c>
      <c r="Q6" s="28">
        <v>28306.828729281769</v>
      </c>
    </row>
    <row r="7" spans="2:18" ht="15.5" x14ac:dyDescent="0.35">
      <c r="B7" s="29" t="s">
        <v>54</v>
      </c>
      <c r="C7" s="30">
        <v>322</v>
      </c>
      <c r="D7" s="31">
        <v>1450701</v>
      </c>
      <c r="E7" s="34">
        <v>45</v>
      </c>
      <c r="F7" s="34">
        <v>11</v>
      </c>
      <c r="G7" s="32">
        <v>4</v>
      </c>
      <c r="H7" s="32">
        <v>4</v>
      </c>
      <c r="I7" s="32">
        <v>4</v>
      </c>
      <c r="J7" s="32">
        <v>4</v>
      </c>
      <c r="K7" s="32">
        <v>4</v>
      </c>
      <c r="L7" s="32">
        <v>5</v>
      </c>
      <c r="M7" s="32">
        <v>5</v>
      </c>
      <c r="N7" s="32">
        <v>5</v>
      </c>
      <c r="O7" s="32">
        <v>6</v>
      </c>
      <c r="P7" s="32">
        <v>6</v>
      </c>
      <c r="Q7" s="32">
        <v>6</v>
      </c>
    </row>
    <row r="8" spans="2:18" ht="15.5" x14ac:dyDescent="0.35">
      <c r="B8" s="29" t="s">
        <v>55</v>
      </c>
      <c r="C8" s="30">
        <v>398</v>
      </c>
      <c r="D8" s="31">
        <v>581231</v>
      </c>
      <c r="E8" s="34">
        <v>18</v>
      </c>
      <c r="F8" s="34">
        <v>5</v>
      </c>
      <c r="G8" s="32">
        <v>1</v>
      </c>
      <c r="H8" s="32">
        <v>2</v>
      </c>
      <c r="I8" s="32">
        <v>2</v>
      </c>
      <c r="J8" s="32">
        <v>2</v>
      </c>
      <c r="K8" s="32">
        <v>2</v>
      </c>
      <c r="L8" s="32">
        <v>2</v>
      </c>
      <c r="M8" s="32">
        <v>2</v>
      </c>
      <c r="N8" s="32">
        <v>2</v>
      </c>
      <c r="O8" s="32">
        <v>2</v>
      </c>
      <c r="P8" s="32">
        <v>2</v>
      </c>
      <c r="Q8" s="32">
        <v>3</v>
      </c>
    </row>
    <row r="9" spans="2:18" ht="15.5" x14ac:dyDescent="0.35">
      <c r="B9" s="29" t="s">
        <v>56</v>
      </c>
      <c r="C9" s="30">
        <v>799</v>
      </c>
      <c r="D9" s="31">
        <v>754904</v>
      </c>
      <c r="E9" s="35">
        <v>24</v>
      </c>
      <c r="F9" s="35">
        <v>6</v>
      </c>
      <c r="G9" s="32">
        <v>1</v>
      </c>
      <c r="H9" s="32">
        <v>1</v>
      </c>
      <c r="I9" s="32">
        <v>1</v>
      </c>
      <c r="J9" s="32">
        <v>2</v>
      </c>
      <c r="K9" s="32">
        <v>2</v>
      </c>
      <c r="L9" s="32">
        <v>2</v>
      </c>
      <c r="M9" s="32">
        <v>2</v>
      </c>
      <c r="N9" s="32">
        <v>2</v>
      </c>
      <c r="O9" s="32">
        <v>2</v>
      </c>
      <c r="P9" s="32">
        <v>3</v>
      </c>
      <c r="Q9" s="32">
        <v>3</v>
      </c>
      <c r="R9" s="30" t="s">
        <v>57</v>
      </c>
    </row>
    <row r="10" spans="2:18" ht="15.5" x14ac:dyDescent="0.35">
      <c r="B10" s="29" t="s">
        <v>58</v>
      </c>
      <c r="C10" s="30">
        <v>453</v>
      </c>
      <c r="D10" s="31">
        <v>647903</v>
      </c>
      <c r="E10" s="34">
        <v>20</v>
      </c>
      <c r="F10" s="34">
        <v>5</v>
      </c>
      <c r="G10" s="32">
        <v>2</v>
      </c>
      <c r="H10" s="32">
        <v>2</v>
      </c>
      <c r="I10" s="32">
        <v>2</v>
      </c>
      <c r="J10" s="32">
        <v>2</v>
      </c>
      <c r="K10" s="32">
        <v>2</v>
      </c>
      <c r="L10" s="32">
        <v>2</v>
      </c>
      <c r="M10" s="32">
        <v>2</v>
      </c>
      <c r="N10" s="32">
        <v>3</v>
      </c>
      <c r="O10" s="32">
        <v>3</v>
      </c>
      <c r="P10" s="32">
        <v>3</v>
      </c>
      <c r="Q10" s="32">
        <v>3</v>
      </c>
      <c r="R10" s="30" t="s">
        <v>59</v>
      </c>
    </row>
    <row r="11" spans="2:18" ht="15.5" x14ac:dyDescent="0.35">
      <c r="B11" s="29" t="s">
        <v>60</v>
      </c>
      <c r="C11" s="30">
        <v>949</v>
      </c>
      <c r="D11" s="31">
        <v>1196002</v>
      </c>
      <c r="E11" s="34">
        <v>37</v>
      </c>
      <c r="F11" s="34">
        <v>8</v>
      </c>
      <c r="G11" s="32">
        <v>3</v>
      </c>
      <c r="H11" s="32">
        <v>3</v>
      </c>
      <c r="I11" s="32">
        <v>4</v>
      </c>
      <c r="J11" s="32">
        <v>3</v>
      </c>
      <c r="K11" s="32">
        <v>4</v>
      </c>
      <c r="L11" s="32">
        <v>4</v>
      </c>
      <c r="M11" s="32">
        <v>5</v>
      </c>
      <c r="N11" s="32">
        <v>5</v>
      </c>
      <c r="O11" s="32">
        <v>5</v>
      </c>
      <c r="P11" s="32">
        <v>5</v>
      </c>
      <c r="Q11" s="32">
        <v>5</v>
      </c>
      <c r="R11" s="30" t="s">
        <v>61</v>
      </c>
    </row>
    <row r="12" spans="2:18" ht="15.5" x14ac:dyDescent="0.35">
      <c r="B12" s="29" t="s">
        <v>62</v>
      </c>
      <c r="C12" s="30">
        <v>488</v>
      </c>
      <c r="D12" s="31">
        <v>492795</v>
      </c>
      <c r="E12" s="34">
        <v>16</v>
      </c>
      <c r="F12" s="34">
        <v>4</v>
      </c>
      <c r="G12" s="32">
        <v>0</v>
      </c>
      <c r="H12" s="32">
        <v>0</v>
      </c>
      <c r="I12" s="32">
        <v>0</v>
      </c>
      <c r="J12" s="32">
        <v>1</v>
      </c>
      <c r="K12" s="32">
        <v>1</v>
      </c>
      <c r="L12" s="32">
        <v>1</v>
      </c>
      <c r="M12" s="32">
        <v>1</v>
      </c>
      <c r="N12" s="32">
        <v>1</v>
      </c>
      <c r="O12" s="32">
        <v>1</v>
      </c>
      <c r="P12" s="32">
        <v>1</v>
      </c>
      <c r="Q12" s="32">
        <v>1</v>
      </c>
      <c r="R12" s="30" t="s">
        <v>63</v>
      </c>
    </row>
    <row r="13" spans="2:18" x14ac:dyDescent="0.35">
      <c r="E13" s="36"/>
      <c r="F13" s="36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2:18" ht="15.5" x14ac:dyDescent="0.35">
      <c r="C14" s="33">
        <f t="shared" ref="C14:Q14" si="0">SUM(C7,C8,C9,C10,C11,C12)</f>
        <v>3409</v>
      </c>
      <c r="D14" s="33">
        <f t="shared" si="0"/>
        <v>5123536</v>
      </c>
      <c r="E14" s="37">
        <f t="shared" si="0"/>
        <v>160</v>
      </c>
      <c r="F14" s="37">
        <f t="shared" si="0"/>
        <v>39</v>
      </c>
      <c r="G14" s="44">
        <f t="shared" si="0"/>
        <v>11</v>
      </c>
      <c r="H14" s="44">
        <f t="shared" si="0"/>
        <v>12</v>
      </c>
      <c r="I14" s="44">
        <f t="shared" si="0"/>
        <v>13</v>
      </c>
      <c r="J14" s="44">
        <v>14</v>
      </c>
      <c r="K14" s="44">
        <f t="shared" si="0"/>
        <v>15</v>
      </c>
      <c r="L14" s="44">
        <f t="shared" si="0"/>
        <v>16</v>
      </c>
      <c r="M14" s="44">
        <f t="shared" si="0"/>
        <v>17</v>
      </c>
      <c r="N14" s="44">
        <f t="shared" si="0"/>
        <v>18</v>
      </c>
      <c r="O14" s="44">
        <f t="shared" si="0"/>
        <v>19</v>
      </c>
      <c r="P14" s="44">
        <f t="shared" si="0"/>
        <v>20</v>
      </c>
      <c r="Q14" s="44">
        <f t="shared" si="0"/>
        <v>21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8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2:M16"/>
  <sheetViews>
    <sheetView topLeftCell="B1" zoomScaleNormal="100" workbookViewId="0">
      <selection activeCell="H21" sqref="H21"/>
    </sheetView>
  </sheetViews>
  <sheetFormatPr defaultColWidth="8.90625" defaultRowHeight="14.5" x14ac:dyDescent="0.35"/>
  <cols>
    <col min="1" max="1" width="8.90625" style="23"/>
    <col min="2" max="2" width="13.6328125" style="23" customWidth="1"/>
    <col min="3" max="3" width="14.36328125" style="23" customWidth="1"/>
    <col min="4" max="4" width="11.54296875" style="23" customWidth="1"/>
    <col min="5" max="5" width="15.08984375" style="23" customWidth="1"/>
    <col min="6" max="7" width="8.90625" style="23" customWidth="1"/>
    <col min="8" max="12" width="8.90625" style="23"/>
    <col min="13" max="13" width="10.54296875" style="23" customWidth="1"/>
    <col min="14" max="16384" width="8.90625" style="23"/>
  </cols>
  <sheetData>
    <row r="2" spans="2:13" ht="28.5" x14ac:dyDescent="0.65">
      <c r="B2" s="22" t="s">
        <v>74</v>
      </c>
    </row>
    <row r="4" spans="2:13" ht="21" x14ac:dyDescent="0.5">
      <c r="B4" s="24" t="s">
        <v>70</v>
      </c>
    </row>
    <row r="6" spans="2:13" ht="15.5" x14ac:dyDescent="0.35">
      <c r="D6" s="25"/>
      <c r="E6" s="25" t="s">
        <v>64</v>
      </c>
      <c r="F6" s="25">
        <v>172</v>
      </c>
      <c r="G6" s="25">
        <v>174</v>
      </c>
      <c r="H6" s="25">
        <v>176</v>
      </c>
      <c r="I6" s="25">
        <v>180</v>
      </c>
    </row>
    <row r="7" spans="2:13" ht="16" thickBot="1" x14ac:dyDescent="0.4">
      <c r="B7" s="26" t="s">
        <v>50</v>
      </c>
      <c r="C7" s="26" t="s">
        <v>52</v>
      </c>
      <c r="D7" s="27" t="s">
        <v>53</v>
      </c>
      <c r="E7" s="27" t="s">
        <v>65</v>
      </c>
      <c r="F7" s="28">
        <v>29788</v>
      </c>
      <c r="G7" s="28">
        <v>29445.6091954023</v>
      </c>
      <c r="H7" s="28">
        <v>29111</v>
      </c>
      <c r="I7" s="28">
        <v>28464.088888888888</v>
      </c>
    </row>
    <row r="8" spans="2:13" ht="15.5" x14ac:dyDescent="0.35">
      <c r="B8" s="29" t="s">
        <v>66</v>
      </c>
      <c r="C8" s="31">
        <v>674310</v>
      </c>
      <c r="D8" s="34">
        <v>21</v>
      </c>
      <c r="E8" s="34">
        <v>5</v>
      </c>
      <c r="F8" s="42">
        <v>2</v>
      </c>
      <c r="G8" s="32">
        <v>2</v>
      </c>
      <c r="H8" s="32">
        <v>2</v>
      </c>
      <c r="I8" s="32">
        <v>3</v>
      </c>
      <c r="M8" s="31"/>
    </row>
    <row r="9" spans="2:13" ht="15.5" x14ac:dyDescent="0.35">
      <c r="B9" s="29" t="s">
        <v>67</v>
      </c>
      <c r="C9" s="31">
        <v>776391</v>
      </c>
      <c r="D9" s="34">
        <v>24</v>
      </c>
      <c r="E9" s="34">
        <v>6</v>
      </c>
      <c r="F9" s="42">
        <v>2</v>
      </c>
      <c r="G9" s="32">
        <v>2</v>
      </c>
      <c r="H9" s="32">
        <v>3</v>
      </c>
      <c r="I9" s="32">
        <v>3</v>
      </c>
    </row>
    <row r="10" spans="2:13" ht="15.5" x14ac:dyDescent="0.35">
      <c r="B10" s="29" t="s">
        <v>55</v>
      </c>
      <c r="C10" s="31">
        <v>581231</v>
      </c>
      <c r="D10" s="34">
        <v>18</v>
      </c>
      <c r="E10" s="34">
        <v>5</v>
      </c>
      <c r="F10" s="42">
        <v>2</v>
      </c>
      <c r="G10" s="32">
        <v>2</v>
      </c>
      <c r="H10" s="32">
        <v>2</v>
      </c>
      <c r="I10" s="32">
        <v>2</v>
      </c>
    </row>
    <row r="11" spans="2:13" ht="15.5" x14ac:dyDescent="0.35">
      <c r="B11" s="29" t="s">
        <v>56</v>
      </c>
      <c r="C11" s="31">
        <v>754904</v>
      </c>
      <c r="D11" s="35">
        <v>24</v>
      </c>
      <c r="E11" s="35">
        <v>6</v>
      </c>
      <c r="F11" s="42">
        <v>1</v>
      </c>
      <c r="G11" s="32">
        <v>2</v>
      </c>
      <c r="H11" s="32">
        <v>2</v>
      </c>
      <c r="I11" s="32">
        <v>3</v>
      </c>
      <c r="K11" s="30"/>
    </row>
    <row r="12" spans="2:13" ht="15.5" x14ac:dyDescent="0.35">
      <c r="B12" s="29" t="s">
        <v>58</v>
      </c>
      <c r="C12" s="31">
        <v>647903</v>
      </c>
      <c r="D12" s="34">
        <v>20</v>
      </c>
      <c r="E12" s="34">
        <v>5</v>
      </c>
      <c r="F12" s="42">
        <v>2</v>
      </c>
      <c r="G12" s="32">
        <v>2</v>
      </c>
      <c r="H12" s="32">
        <v>2</v>
      </c>
      <c r="I12" s="32">
        <v>3</v>
      </c>
      <c r="K12" s="30"/>
    </row>
    <row r="13" spans="2:13" ht="15.5" x14ac:dyDescent="0.35">
      <c r="B13" s="29" t="s">
        <v>60</v>
      </c>
      <c r="C13" s="31">
        <v>1196002</v>
      </c>
      <c r="D13" s="34">
        <v>37</v>
      </c>
      <c r="E13" s="34">
        <v>8</v>
      </c>
      <c r="F13" s="42">
        <v>3</v>
      </c>
      <c r="G13" s="32">
        <v>3</v>
      </c>
      <c r="H13" s="32">
        <v>4</v>
      </c>
      <c r="I13" s="32">
        <v>5</v>
      </c>
      <c r="K13" s="30"/>
    </row>
    <row r="14" spans="2:13" ht="15.5" x14ac:dyDescent="0.35">
      <c r="B14" s="29" t="s">
        <v>62</v>
      </c>
      <c r="C14" s="31">
        <v>492795</v>
      </c>
      <c r="D14" s="34">
        <v>16</v>
      </c>
      <c r="E14" s="34">
        <v>4</v>
      </c>
      <c r="F14" s="42">
        <v>0</v>
      </c>
      <c r="G14" s="32">
        <v>1</v>
      </c>
      <c r="H14" s="32">
        <v>1</v>
      </c>
      <c r="I14" s="32">
        <v>1</v>
      </c>
      <c r="K14" s="30"/>
    </row>
    <row r="15" spans="2:13" x14ac:dyDescent="0.35">
      <c r="D15" s="36"/>
      <c r="E15" s="36"/>
      <c r="F15" s="32"/>
      <c r="G15" s="43"/>
      <c r="H15" s="43"/>
      <c r="I15" s="43"/>
    </row>
    <row r="16" spans="2:13" ht="15.5" x14ac:dyDescent="0.35">
      <c r="C16" s="37">
        <f t="shared" ref="C16:I16" si="0">SUM(C8:C14)</f>
        <v>5123536</v>
      </c>
      <c r="D16" s="37">
        <f t="shared" si="0"/>
        <v>160</v>
      </c>
      <c r="E16" s="37">
        <f t="shared" si="0"/>
        <v>39</v>
      </c>
      <c r="F16" s="44">
        <f t="shared" si="0"/>
        <v>12</v>
      </c>
      <c r="G16" s="44">
        <v>14</v>
      </c>
      <c r="H16" s="44">
        <f t="shared" si="0"/>
        <v>16</v>
      </c>
      <c r="I16" s="44">
        <f t="shared" si="0"/>
        <v>20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X132"/>
  <sheetViews>
    <sheetView tabSelected="1" zoomScale="85" zoomScaleNormal="85" workbookViewId="0">
      <pane ySplit="6" topLeftCell="A25" activePane="bottomLeft" state="frozen"/>
      <selection activeCell="P1" sqref="P1"/>
      <selection pane="bottomLeft" activeCell="AA60" sqref="AA60"/>
    </sheetView>
  </sheetViews>
  <sheetFormatPr defaultColWidth="9.08984375" defaultRowHeight="14.5" x14ac:dyDescent="0.35"/>
  <cols>
    <col min="1" max="1" width="24.36328125" style="9" customWidth="1"/>
    <col min="2" max="2" width="13" style="9" customWidth="1"/>
    <col min="3" max="3" width="11.453125" style="9" customWidth="1"/>
    <col min="4" max="4" width="10.453125" style="9" customWidth="1"/>
    <col min="5" max="6" width="12" style="9" customWidth="1"/>
    <col min="7" max="7" width="2.36328125" style="9" customWidth="1"/>
    <col min="8" max="8" width="25.54296875" style="9" customWidth="1"/>
    <col min="9" max="9" width="14.54296875" style="9" customWidth="1"/>
    <col min="10" max="10" width="11" style="9" customWidth="1"/>
    <col min="11" max="11" width="9.36328125" style="9" bestFit="1" customWidth="1"/>
    <col min="12" max="12" width="12" style="9" customWidth="1"/>
    <col min="13" max="13" width="11" style="9" customWidth="1"/>
    <col min="14" max="14" width="2.08984375" style="14" customWidth="1"/>
    <col min="15" max="15" width="25.08984375" style="9" customWidth="1"/>
    <col min="16" max="16" width="12" style="9" customWidth="1"/>
    <col min="17" max="17" width="11.08984375" style="9" customWidth="1"/>
    <col min="18" max="18" width="9.36328125" style="9" bestFit="1" customWidth="1"/>
    <col min="19" max="19" width="12.08984375" style="9" customWidth="1"/>
    <col min="20" max="20" width="12.453125" style="9" customWidth="1"/>
    <col min="21" max="21" width="2.36328125" style="9" customWidth="1"/>
    <col min="22" max="22" width="24" style="9" customWidth="1"/>
    <col min="23" max="23" width="10.54296875" style="9" customWidth="1"/>
    <col min="24" max="24" width="11.08984375" style="9" customWidth="1"/>
    <col min="25" max="25" width="9.08984375" style="9"/>
    <col min="26" max="26" width="11.6328125" style="9" customWidth="1"/>
    <col min="27" max="27" width="10.08984375" style="9" customWidth="1"/>
    <col min="28" max="28" width="9.08984375" style="9"/>
    <col min="29" max="29" width="24" style="9" customWidth="1"/>
    <col min="30" max="30" width="11.54296875" style="9" customWidth="1"/>
    <col min="31" max="31" width="12.36328125" style="9" customWidth="1"/>
    <col min="32" max="32" width="9.08984375" style="9"/>
    <col min="33" max="33" width="11.08984375" style="9" customWidth="1"/>
    <col min="34" max="34" width="10.6328125" style="9" customWidth="1"/>
    <col min="35" max="35" width="3.453125" style="9" customWidth="1"/>
    <col min="36" max="36" width="24.6328125" style="9" customWidth="1"/>
    <col min="37" max="37" width="10.90625" style="9" customWidth="1"/>
    <col min="38" max="38" width="10.453125" style="9" customWidth="1"/>
    <col min="39" max="39" width="9.08984375" style="9"/>
    <col min="40" max="40" width="10.90625" style="9" customWidth="1"/>
    <col min="41" max="41" width="11.36328125" style="9" customWidth="1"/>
    <col min="42" max="42" width="3.36328125" style="9" customWidth="1"/>
    <col min="43" max="43" width="24.6328125" style="9" customWidth="1"/>
    <col min="44" max="44" width="11.36328125" style="9" customWidth="1"/>
    <col min="45" max="45" width="11.54296875" style="9" customWidth="1"/>
    <col min="46" max="46" width="9.08984375" style="9"/>
    <col min="47" max="47" width="10.6328125" style="9" customWidth="1"/>
    <col min="48" max="48" width="10.90625" style="9" customWidth="1"/>
    <col min="49" max="49" width="3.36328125" style="9" customWidth="1"/>
    <col min="50" max="50" width="24.08984375" style="9" customWidth="1"/>
    <col min="51" max="51" width="11.6328125" style="9" customWidth="1"/>
    <col min="52" max="52" width="9.08984375" style="11"/>
    <col min="53" max="53" width="9.08984375" style="9"/>
    <col min="54" max="54" width="11" style="9" customWidth="1"/>
    <col min="55" max="55" width="10.6328125" style="9" customWidth="1"/>
    <col min="56" max="56" width="3.6328125" style="9" customWidth="1"/>
    <col min="57" max="57" width="24.54296875" style="9" customWidth="1"/>
    <col min="58" max="58" width="11.36328125" style="9" customWidth="1"/>
    <col min="59" max="59" width="11.54296875" style="9" customWidth="1"/>
    <col min="60" max="60" width="9.08984375" style="9"/>
    <col min="61" max="61" width="10.6328125" style="9" customWidth="1"/>
    <col min="62" max="62" width="10.90625" style="9" customWidth="1"/>
    <col min="63" max="63" width="3" style="9" customWidth="1"/>
    <col min="64" max="64" width="24.6328125" style="9" customWidth="1"/>
    <col min="65" max="65" width="11.6328125" style="9" customWidth="1"/>
    <col min="66" max="66" width="11.36328125" style="9" customWidth="1"/>
    <col min="67" max="67" width="9.08984375" style="9"/>
    <col min="68" max="68" width="11" style="9" customWidth="1"/>
    <col min="69" max="69" width="11.08984375" style="9" customWidth="1"/>
    <col min="70" max="70" width="4.08984375" style="9" customWidth="1"/>
    <col min="71" max="71" width="25.54296875" style="9" customWidth="1"/>
    <col min="72" max="72" width="11" style="9" customWidth="1"/>
    <col min="73" max="73" width="11.54296875" style="9" customWidth="1"/>
    <col min="74" max="74" width="9.08984375" style="9"/>
    <col min="75" max="76" width="11.54296875" style="9" customWidth="1"/>
    <col min="77" max="16384" width="9.08984375" style="9"/>
  </cols>
  <sheetData>
    <row r="1" spans="1:76" s="2" customFormat="1" x14ac:dyDescent="0.35">
      <c r="N1" s="3"/>
      <c r="AZ1" s="45"/>
    </row>
    <row r="2" spans="1:76" s="2" customFormat="1" ht="26" x14ac:dyDescent="0.6">
      <c r="A2" s="39" t="s">
        <v>75</v>
      </c>
      <c r="F2" s="21"/>
      <c r="N2" s="3"/>
      <c r="AZ2" s="45"/>
    </row>
    <row r="4" spans="1:76" s="2" customFormat="1" x14ac:dyDescent="0.35">
      <c r="A4" s="18" t="s">
        <v>47</v>
      </c>
      <c r="B4" s="4">
        <v>5123536</v>
      </c>
      <c r="C4" s="4"/>
      <c r="H4" s="18" t="s">
        <v>47</v>
      </c>
      <c r="I4" s="4">
        <v>5123536</v>
      </c>
      <c r="J4" s="4"/>
      <c r="L4" s="18"/>
      <c r="N4" s="3"/>
      <c r="O4" s="18" t="s">
        <v>47</v>
      </c>
      <c r="P4" s="4">
        <v>5123536</v>
      </c>
      <c r="Q4" s="4"/>
      <c r="V4" s="18" t="s">
        <v>47</v>
      </c>
      <c r="W4" s="4">
        <v>5123536</v>
      </c>
      <c r="X4" s="4"/>
      <c r="AC4" s="18" t="s">
        <v>47</v>
      </c>
      <c r="AD4" s="4">
        <v>5123536</v>
      </c>
      <c r="AE4" s="4"/>
      <c r="AJ4" s="18" t="s">
        <v>47</v>
      </c>
      <c r="AK4" s="4">
        <v>5123536</v>
      </c>
      <c r="AL4" s="4"/>
      <c r="AQ4" s="18" t="s">
        <v>47</v>
      </c>
      <c r="AR4" s="4">
        <v>5123536</v>
      </c>
      <c r="AS4" s="4"/>
      <c r="AX4" s="18" t="s">
        <v>47</v>
      </c>
      <c r="AY4" s="4">
        <v>5123536</v>
      </c>
      <c r="AZ4" s="45"/>
      <c r="BE4" s="18" t="s">
        <v>47</v>
      </c>
      <c r="BF4" s="4">
        <v>5123536</v>
      </c>
      <c r="BG4" s="4"/>
      <c r="BL4" s="18" t="s">
        <v>47</v>
      </c>
      <c r="BM4" s="4">
        <v>5123536</v>
      </c>
      <c r="BN4" s="4"/>
      <c r="BS4" s="18" t="s">
        <v>47</v>
      </c>
      <c r="BT4" s="4">
        <v>5123536</v>
      </c>
      <c r="BU4" s="4"/>
    </row>
    <row r="5" spans="1:76" s="2" customFormat="1" ht="18.5" x14ac:dyDescent="0.45">
      <c r="A5" s="2" t="s">
        <v>0</v>
      </c>
      <c r="B5" s="1">
        <v>171</v>
      </c>
      <c r="C5" s="1"/>
      <c r="H5" s="2" t="s">
        <v>0</v>
      </c>
      <c r="I5" s="1">
        <v>172</v>
      </c>
      <c r="J5" s="1"/>
      <c r="N5" s="3"/>
      <c r="O5" s="2" t="s">
        <v>0</v>
      </c>
      <c r="P5" s="1">
        <v>173</v>
      </c>
      <c r="Q5" s="1"/>
      <c r="V5" s="2" t="s">
        <v>0</v>
      </c>
      <c r="W5" s="1">
        <v>174</v>
      </c>
      <c r="X5" s="1"/>
      <c r="AC5" s="2" t="s">
        <v>0</v>
      </c>
      <c r="AD5" s="1">
        <v>175</v>
      </c>
      <c r="AE5" s="1"/>
      <c r="AJ5" s="2" t="s">
        <v>0</v>
      </c>
      <c r="AK5" s="1">
        <v>176</v>
      </c>
      <c r="AL5" s="1"/>
      <c r="AQ5" s="2" t="s">
        <v>0</v>
      </c>
      <c r="AR5" s="1">
        <v>177</v>
      </c>
      <c r="AS5" s="1"/>
      <c r="AX5" s="2" t="s">
        <v>0</v>
      </c>
      <c r="AY5" s="1">
        <v>178</v>
      </c>
      <c r="AZ5" s="46"/>
      <c r="BE5" s="2" t="s">
        <v>0</v>
      </c>
      <c r="BF5" s="1">
        <v>179</v>
      </c>
      <c r="BG5" s="1"/>
      <c r="BL5" s="2" t="s">
        <v>0</v>
      </c>
      <c r="BM5" s="1">
        <v>180</v>
      </c>
      <c r="BN5" s="1"/>
      <c r="BS5" s="2" t="s">
        <v>0</v>
      </c>
      <c r="BT5" s="1">
        <v>181</v>
      </c>
      <c r="BU5" s="1"/>
    </row>
    <row r="6" spans="1:76" s="2" customFormat="1" x14ac:dyDescent="0.35">
      <c r="A6" s="2" t="s">
        <v>1</v>
      </c>
      <c r="B6" s="4">
        <f>B4/B5</f>
        <v>29962.198830409357</v>
      </c>
      <c r="C6" s="4"/>
      <c r="H6" s="2" t="s">
        <v>1</v>
      </c>
      <c r="I6" s="4">
        <f>I4/I5</f>
        <v>29788</v>
      </c>
      <c r="J6" s="4"/>
      <c r="N6" s="3"/>
      <c r="O6" s="2" t="s">
        <v>1</v>
      </c>
      <c r="P6" s="4">
        <f>P4/P5</f>
        <v>29615.815028901736</v>
      </c>
      <c r="Q6" s="4"/>
      <c r="V6" s="2" t="s">
        <v>1</v>
      </c>
      <c r="W6" s="4">
        <f>W4/W5</f>
        <v>29445.6091954023</v>
      </c>
      <c r="X6" s="4"/>
      <c r="AC6" s="2" t="s">
        <v>1</v>
      </c>
      <c r="AD6" s="4">
        <f>AD4/AD5</f>
        <v>29277.348571428571</v>
      </c>
      <c r="AE6" s="4"/>
      <c r="AJ6" s="2" t="s">
        <v>1</v>
      </c>
      <c r="AK6" s="4">
        <f>AK4/AK5</f>
        <v>29111</v>
      </c>
      <c r="AL6" s="4"/>
      <c r="AQ6" s="2" t="s">
        <v>1</v>
      </c>
      <c r="AR6" s="4">
        <f>AR4/AR5</f>
        <v>28946.531073446327</v>
      </c>
      <c r="AS6" s="4"/>
      <c r="AX6" s="2" t="s">
        <v>1</v>
      </c>
      <c r="AY6" s="4">
        <f>AY4/AY5</f>
        <v>28783.91011235955</v>
      </c>
      <c r="AZ6" s="45"/>
      <c r="BE6" s="2" t="s">
        <v>1</v>
      </c>
      <c r="BF6" s="4">
        <f>BF4/BF5</f>
        <v>28623.106145251397</v>
      </c>
      <c r="BG6" s="4"/>
      <c r="BL6" s="2" t="s">
        <v>1</v>
      </c>
      <c r="BM6" s="4">
        <f>BM4/BM5</f>
        <v>28464.088888888888</v>
      </c>
      <c r="BN6" s="4"/>
      <c r="BS6" s="2" t="s">
        <v>1</v>
      </c>
      <c r="BT6" s="4">
        <f>BT4/BT5</f>
        <v>28306.828729281769</v>
      </c>
      <c r="BU6" s="4"/>
    </row>
    <row r="7" spans="1:76" s="2" customFormat="1" x14ac:dyDescent="0.35">
      <c r="A7" s="4"/>
      <c r="B7" s="4"/>
      <c r="C7" s="4"/>
      <c r="N7" s="3"/>
      <c r="P7" s="4"/>
      <c r="Q7" s="4"/>
      <c r="W7" s="4"/>
      <c r="X7" s="4"/>
      <c r="AD7" s="4"/>
      <c r="AE7" s="4"/>
      <c r="AK7" s="4"/>
      <c r="AL7" s="4"/>
      <c r="AR7" s="4"/>
      <c r="AS7" s="4"/>
      <c r="AY7" s="4"/>
      <c r="AZ7" s="45"/>
      <c r="BF7" s="4"/>
      <c r="BG7" s="4"/>
      <c r="BM7" s="4"/>
      <c r="BN7" s="4"/>
      <c r="BT7" s="4"/>
      <c r="BU7" s="4"/>
    </row>
    <row r="8" spans="1:76" ht="43.5" x14ac:dyDescent="0.35">
      <c r="A8" s="5" t="s">
        <v>72</v>
      </c>
      <c r="B8" s="6" t="s">
        <v>48</v>
      </c>
      <c r="C8" s="6" t="s">
        <v>2</v>
      </c>
      <c r="D8" s="7" t="s">
        <v>3</v>
      </c>
      <c r="E8" s="7" t="s">
        <v>4</v>
      </c>
      <c r="F8" s="8" t="s">
        <v>5</v>
      </c>
      <c r="G8" s="8"/>
      <c r="H8" s="5" t="s">
        <v>72</v>
      </c>
      <c r="I8" s="6" t="s">
        <v>48</v>
      </c>
      <c r="J8" s="6" t="s">
        <v>2</v>
      </c>
      <c r="K8" s="7" t="s">
        <v>3</v>
      </c>
      <c r="L8" s="7" t="s">
        <v>4</v>
      </c>
      <c r="M8" s="8" t="s">
        <v>5</v>
      </c>
      <c r="N8" s="8"/>
      <c r="O8" s="5" t="s">
        <v>72</v>
      </c>
      <c r="P8" s="6" t="s">
        <v>48</v>
      </c>
      <c r="Q8" s="6" t="s">
        <v>2</v>
      </c>
      <c r="R8" s="7" t="s">
        <v>3</v>
      </c>
      <c r="S8" s="7" t="s">
        <v>4</v>
      </c>
      <c r="T8" s="8" t="s">
        <v>5</v>
      </c>
      <c r="V8" s="5" t="s">
        <v>72</v>
      </c>
      <c r="W8" s="6" t="s">
        <v>48</v>
      </c>
      <c r="X8" s="6" t="s">
        <v>2</v>
      </c>
      <c r="Y8" s="7" t="s">
        <v>3</v>
      </c>
      <c r="Z8" s="7" t="s">
        <v>4</v>
      </c>
      <c r="AA8" s="8" t="s">
        <v>5</v>
      </c>
      <c r="AC8" s="5" t="s">
        <v>72</v>
      </c>
      <c r="AD8" s="6" t="s">
        <v>48</v>
      </c>
      <c r="AE8" s="6" t="s">
        <v>2</v>
      </c>
      <c r="AF8" s="7" t="s">
        <v>3</v>
      </c>
      <c r="AG8" s="7" t="s">
        <v>4</v>
      </c>
      <c r="AH8" s="8" t="s">
        <v>5</v>
      </c>
      <c r="AJ8" s="5" t="s">
        <v>72</v>
      </c>
      <c r="AK8" s="6" t="s">
        <v>48</v>
      </c>
      <c r="AL8" s="6" t="s">
        <v>2</v>
      </c>
      <c r="AM8" s="7" t="s">
        <v>3</v>
      </c>
      <c r="AN8" s="7" t="s">
        <v>4</v>
      </c>
      <c r="AO8" s="8" t="s">
        <v>5</v>
      </c>
      <c r="AQ8" s="5" t="s">
        <v>72</v>
      </c>
      <c r="AR8" s="6" t="s">
        <v>48</v>
      </c>
      <c r="AS8" s="6" t="s">
        <v>2</v>
      </c>
      <c r="AT8" s="7" t="s">
        <v>3</v>
      </c>
      <c r="AU8" s="7" t="s">
        <v>4</v>
      </c>
      <c r="AV8" s="8" t="s">
        <v>5</v>
      </c>
      <c r="AX8" s="5" t="s">
        <v>72</v>
      </c>
      <c r="AY8" s="6" t="s">
        <v>48</v>
      </c>
      <c r="AZ8" s="47" t="s">
        <v>2</v>
      </c>
      <c r="BA8" s="7" t="s">
        <v>3</v>
      </c>
      <c r="BB8" s="7" t="s">
        <v>4</v>
      </c>
      <c r="BC8" s="8" t="s">
        <v>5</v>
      </c>
      <c r="BE8" s="5" t="s">
        <v>72</v>
      </c>
      <c r="BF8" s="6" t="s">
        <v>48</v>
      </c>
      <c r="BG8" s="6" t="s">
        <v>2</v>
      </c>
      <c r="BH8" s="7" t="s">
        <v>3</v>
      </c>
      <c r="BI8" s="7" t="s">
        <v>4</v>
      </c>
      <c r="BJ8" s="8" t="s">
        <v>5</v>
      </c>
      <c r="BL8" s="5" t="s">
        <v>72</v>
      </c>
      <c r="BM8" s="6" t="s">
        <v>48</v>
      </c>
      <c r="BN8" s="6" t="s">
        <v>2</v>
      </c>
      <c r="BO8" s="7" t="s">
        <v>3</v>
      </c>
      <c r="BP8" s="7" t="s">
        <v>4</v>
      </c>
      <c r="BQ8" s="8" t="s">
        <v>5</v>
      </c>
      <c r="BS8" s="5" t="s">
        <v>72</v>
      </c>
      <c r="BT8" s="6" t="s">
        <v>48</v>
      </c>
      <c r="BU8" s="6" t="s">
        <v>2</v>
      </c>
      <c r="BV8" s="7" t="s">
        <v>3</v>
      </c>
      <c r="BW8" s="7" t="s">
        <v>4</v>
      </c>
      <c r="BX8" s="8" t="s">
        <v>5</v>
      </c>
    </row>
    <row r="9" spans="1:76" x14ac:dyDescent="0.35">
      <c r="N9" s="9"/>
    </row>
    <row r="10" spans="1:76" x14ac:dyDescent="0.35">
      <c r="A10" s="5" t="s">
        <v>66</v>
      </c>
      <c r="H10" s="5" t="s">
        <v>66</v>
      </c>
      <c r="N10" s="9"/>
      <c r="O10" s="5" t="s">
        <v>66</v>
      </c>
      <c r="V10" s="5" t="s">
        <v>66</v>
      </c>
      <c r="AC10" s="5" t="s">
        <v>66</v>
      </c>
      <c r="AJ10" s="5" t="s">
        <v>66</v>
      </c>
      <c r="AQ10" s="5" t="s">
        <v>66</v>
      </c>
      <c r="AX10" s="5" t="s">
        <v>66</v>
      </c>
      <c r="BE10" s="5" t="s">
        <v>66</v>
      </c>
      <c r="BL10" s="5" t="s">
        <v>66</v>
      </c>
      <c r="BS10" s="5" t="s">
        <v>66</v>
      </c>
    </row>
    <row r="11" spans="1:76" x14ac:dyDescent="0.35">
      <c r="A11" s="19" t="s">
        <v>15</v>
      </c>
      <c r="B11" s="20">
        <v>155905</v>
      </c>
      <c r="C11" s="11">
        <f>B11/B$6</f>
        <v>5.2033898073517975</v>
      </c>
      <c r="D11" s="9">
        <v>5</v>
      </c>
      <c r="E11" s="10">
        <f>B11/D11</f>
        <v>31181</v>
      </c>
      <c r="F11" s="11">
        <f>(E11-B$6)*100/B$6</f>
        <v>4.0677961470359509</v>
      </c>
      <c r="G11" s="12"/>
      <c r="H11" s="19" t="s">
        <v>15</v>
      </c>
      <c r="I11" s="20">
        <v>155905</v>
      </c>
      <c r="J11" s="11">
        <f>I11/I$6</f>
        <v>5.23381898751175</v>
      </c>
      <c r="K11" s="9">
        <v>5</v>
      </c>
      <c r="L11" s="10">
        <f>I11/K11</f>
        <v>31181</v>
      </c>
      <c r="M11" s="11">
        <f>(L11-I$6)*100/I$6</f>
        <v>4.676379750234994</v>
      </c>
      <c r="N11" s="13"/>
      <c r="O11" s="19" t="s">
        <v>15</v>
      </c>
      <c r="P11" s="20">
        <v>155905</v>
      </c>
      <c r="Q11" s="11">
        <f>P11/P$6</f>
        <v>5.2642481676717017</v>
      </c>
      <c r="R11" s="9">
        <v>5</v>
      </c>
      <c r="S11" s="10">
        <f>P11/R11</f>
        <v>31181</v>
      </c>
      <c r="T11" s="11">
        <f>(S11-P$6)*100/P$6</f>
        <v>5.284963353434029</v>
      </c>
      <c r="V11" s="19" t="s">
        <v>15</v>
      </c>
      <c r="W11" s="20">
        <v>155905</v>
      </c>
      <c r="X11" s="11">
        <f>W11/W$6</f>
        <v>5.2946773478316533</v>
      </c>
      <c r="Y11" s="9">
        <v>5</v>
      </c>
      <c r="Z11" s="10">
        <f>W11/Y11</f>
        <v>31181</v>
      </c>
      <c r="AA11" s="11">
        <f>(Z11-W$6)*100/W$6</f>
        <v>5.8935469566330729</v>
      </c>
      <c r="AC11" s="19" t="s">
        <v>15</v>
      </c>
      <c r="AD11" s="20">
        <v>155905</v>
      </c>
      <c r="AE11" s="11">
        <f>AD11/AD$6</f>
        <v>5.3251065279916059</v>
      </c>
      <c r="AF11" s="9">
        <v>5</v>
      </c>
      <c r="AG11" s="10">
        <f>AD11/AF11</f>
        <v>31181</v>
      </c>
      <c r="AH11" s="11">
        <f>(AG11-AD$6)*100/AD$6</f>
        <v>6.5021305598321186</v>
      </c>
      <c r="AJ11" s="19" t="s">
        <v>15</v>
      </c>
      <c r="AK11" s="20">
        <v>155905</v>
      </c>
      <c r="AL11" s="11">
        <f>AK11/AK$6</f>
        <v>5.3555357081515576</v>
      </c>
      <c r="AM11" s="9">
        <v>5</v>
      </c>
      <c r="AN11" s="10">
        <f>AK11/AM11</f>
        <v>31181</v>
      </c>
      <c r="AO11" s="11">
        <f>(AN11-AK$6)*100/AK$6</f>
        <v>7.1107141630311563</v>
      </c>
      <c r="AQ11" s="19" t="s">
        <v>15</v>
      </c>
      <c r="AR11" s="20">
        <v>155905</v>
      </c>
      <c r="AS11" s="11">
        <f>AR11/AR$6</f>
        <v>5.3859648883115101</v>
      </c>
      <c r="AT11" s="9">
        <v>5</v>
      </c>
      <c r="AU11" s="10">
        <f>AR11/AT11</f>
        <v>31181</v>
      </c>
      <c r="AV11" s="11">
        <f>(AU11-AR$6)*100/AR$6</f>
        <v>7.7192977662301985</v>
      </c>
      <c r="AX11" s="19" t="s">
        <v>15</v>
      </c>
      <c r="AY11" s="20">
        <v>155905</v>
      </c>
      <c r="AZ11" s="11">
        <f>AY11/AY$6</f>
        <v>5.4163940684714618</v>
      </c>
      <c r="BA11" s="9">
        <v>5</v>
      </c>
      <c r="BB11" s="10">
        <f>AY11/BA11</f>
        <v>31181</v>
      </c>
      <c r="BC11" s="11">
        <f>(BB11-AY$6)*100/AY$6</f>
        <v>8.3278813694292406</v>
      </c>
      <c r="BE11" s="19" t="s">
        <v>15</v>
      </c>
      <c r="BF11" s="20">
        <v>155905</v>
      </c>
      <c r="BG11" s="11">
        <f>BF11/BF$6</f>
        <v>5.4468232486314143</v>
      </c>
      <c r="BH11" s="9">
        <v>5</v>
      </c>
      <c r="BI11" s="10">
        <f>BF11/BH11</f>
        <v>31181</v>
      </c>
      <c r="BJ11" s="11">
        <f>(BI11-BF$6)*100/BF$6</f>
        <v>8.9364649726282774</v>
      </c>
      <c r="BL11" s="19" t="s">
        <v>15</v>
      </c>
      <c r="BM11" s="20">
        <v>155905</v>
      </c>
      <c r="BN11" s="11">
        <f>BM11/BM$6</f>
        <v>5.477252428791366</v>
      </c>
      <c r="BO11" s="9">
        <v>5</v>
      </c>
      <c r="BP11" s="10">
        <f>BM11/BO11</f>
        <v>31181</v>
      </c>
      <c r="BQ11" s="11">
        <f>(BP11-BM$6)*100/BM$6</f>
        <v>9.5450485758273249</v>
      </c>
      <c r="BS11" s="19" t="s">
        <v>15</v>
      </c>
      <c r="BT11" s="20">
        <v>155905</v>
      </c>
      <c r="BU11" s="11">
        <f>BT11/BT$6</f>
        <v>5.5076816089513176</v>
      </c>
      <c r="BV11" s="9">
        <v>5</v>
      </c>
      <c r="BW11" s="10">
        <f>BT11/BV11</f>
        <v>31181</v>
      </c>
      <c r="BX11" s="11">
        <f>(BW11-BT$6)*100/BT$6</f>
        <v>10.153632179026355</v>
      </c>
    </row>
    <row r="12" spans="1:76" x14ac:dyDescent="0.35">
      <c r="A12" s="19" t="s">
        <v>17</v>
      </c>
      <c r="B12" s="20">
        <v>123165</v>
      </c>
      <c r="C12" s="11">
        <f>B12/B$6</f>
        <v>4.1106796165773014</v>
      </c>
      <c r="D12" s="9">
        <v>4</v>
      </c>
      <c r="E12" s="10">
        <f>B12/D12</f>
        <v>30791.25</v>
      </c>
      <c r="F12" s="11">
        <f>(E12-B$6)*100/B$6</f>
        <v>2.7669904144325299</v>
      </c>
      <c r="G12" s="12"/>
      <c r="H12" s="19" t="s">
        <v>17</v>
      </c>
      <c r="I12" s="20">
        <v>123165</v>
      </c>
      <c r="J12" s="11">
        <f>I12/I$6</f>
        <v>4.1347186786625487</v>
      </c>
      <c r="K12" s="9">
        <v>4</v>
      </c>
      <c r="L12" s="10">
        <f>I12/K12</f>
        <v>30791.25</v>
      </c>
      <c r="M12" s="11">
        <f>(L12-I$6)*100/I$6</f>
        <v>3.3679669665637171</v>
      </c>
      <c r="N12" s="13"/>
      <c r="O12" s="19" t="s">
        <v>17</v>
      </c>
      <c r="P12" s="20">
        <v>123165</v>
      </c>
      <c r="Q12" s="11">
        <f>P12/P$6</f>
        <v>4.158757740747796</v>
      </c>
      <c r="R12" s="9">
        <v>4</v>
      </c>
      <c r="S12" s="10">
        <f>P12/R12</f>
        <v>30791.25</v>
      </c>
      <c r="T12" s="11">
        <f>(S12-P$6)*100/P$6</f>
        <v>3.9689435186948954</v>
      </c>
      <c r="V12" s="19" t="s">
        <v>17</v>
      </c>
      <c r="W12" s="20">
        <v>123165</v>
      </c>
      <c r="X12" s="11">
        <f>W12/W$6</f>
        <v>4.1827968028330433</v>
      </c>
      <c r="Y12" s="9">
        <v>4</v>
      </c>
      <c r="Z12" s="10">
        <f>W12/Y12</f>
        <v>30791.25</v>
      </c>
      <c r="AA12" s="11">
        <f>(Z12-W$6)*100/W$6</f>
        <v>4.5699200708260834</v>
      </c>
      <c r="AC12" s="19" t="s">
        <v>17</v>
      </c>
      <c r="AD12" s="20">
        <v>123165</v>
      </c>
      <c r="AE12" s="11">
        <f>AD12/AD$6</f>
        <v>4.2068358649182906</v>
      </c>
      <c r="AF12" s="9">
        <v>4</v>
      </c>
      <c r="AG12" s="10">
        <f>AD12/AF12</f>
        <v>30791.25</v>
      </c>
      <c r="AH12" s="11">
        <f>(AG12-AD$6)*100/AD$6</f>
        <v>5.1708966229572724</v>
      </c>
      <c r="AJ12" s="19" t="s">
        <v>17</v>
      </c>
      <c r="AK12" s="20">
        <v>123165</v>
      </c>
      <c r="AL12" s="11">
        <f>AK12/AK$6</f>
        <v>4.230874927003538</v>
      </c>
      <c r="AM12" s="9">
        <v>4</v>
      </c>
      <c r="AN12" s="10">
        <f>AK12/AM12</f>
        <v>30791.25</v>
      </c>
      <c r="AO12" s="11">
        <f>(AN12-AK$6)*100/AK$6</f>
        <v>5.7718731750884542</v>
      </c>
      <c r="AQ12" s="19" t="s">
        <v>17</v>
      </c>
      <c r="AR12" s="20">
        <v>123165</v>
      </c>
      <c r="AS12" s="11">
        <f>AR12/AR$6</f>
        <v>4.2549139890887853</v>
      </c>
      <c r="AT12" s="9">
        <v>4</v>
      </c>
      <c r="AU12" s="10">
        <f>AR12/AT12</f>
        <v>30791.25</v>
      </c>
      <c r="AV12" s="11">
        <f>(AU12-AR$6)*100/AR$6</f>
        <v>6.3728497272196405</v>
      </c>
      <c r="AX12" s="19" t="s">
        <v>17</v>
      </c>
      <c r="AY12" s="20">
        <v>123165</v>
      </c>
      <c r="AZ12" s="11">
        <f>AY12/AY$6</f>
        <v>4.2789530511740326</v>
      </c>
      <c r="BA12" s="9">
        <v>4</v>
      </c>
      <c r="BB12" s="10">
        <f>AY12/BA12</f>
        <v>30791.25</v>
      </c>
      <c r="BC12" s="11">
        <f>(BB12-AY$6)*100/AY$6</f>
        <v>6.9738262793508259</v>
      </c>
      <c r="BE12" s="19" t="s">
        <v>17</v>
      </c>
      <c r="BF12" s="20">
        <v>123165</v>
      </c>
      <c r="BG12" s="11">
        <f>BF12/BF$6</f>
        <v>4.3029921132592799</v>
      </c>
      <c r="BH12" s="9">
        <v>4</v>
      </c>
      <c r="BI12" s="10">
        <f>BF12/BH12</f>
        <v>30791.25</v>
      </c>
      <c r="BJ12" s="11">
        <f>(BI12-BF$6)*100/BF$6</f>
        <v>7.5748028314820068</v>
      </c>
      <c r="BL12" s="19" t="s">
        <v>17</v>
      </c>
      <c r="BM12" s="20">
        <v>123165</v>
      </c>
      <c r="BN12" s="11">
        <f>BM12/BM$6</f>
        <v>4.3270311753445281</v>
      </c>
      <c r="BO12" s="9">
        <v>4</v>
      </c>
      <c r="BP12" s="10">
        <f>BM12/BO12</f>
        <v>30791.25</v>
      </c>
      <c r="BQ12" s="11">
        <f>(BP12-BM$6)*100/BM$6</f>
        <v>8.1757793836131967</v>
      </c>
      <c r="BS12" s="19" t="s">
        <v>17</v>
      </c>
      <c r="BT12" s="20">
        <v>123165</v>
      </c>
      <c r="BU12" s="11">
        <f>BT12/BT$6</f>
        <v>4.3510702374297745</v>
      </c>
      <c r="BV12" s="9">
        <v>4</v>
      </c>
      <c r="BW12" s="10">
        <f>BT12/BV12</f>
        <v>30791.25</v>
      </c>
      <c r="BX12" s="11">
        <f>(BW12-BT$6)*100/BT$6</f>
        <v>8.7767559357443705</v>
      </c>
    </row>
    <row r="13" spans="1:76" x14ac:dyDescent="0.35">
      <c r="A13" s="19" t="s">
        <v>18</v>
      </c>
      <c r="B13" s="20">
        <v>170690</v>
      </c>
      <c r="C13" s="11">
        <f>B13/B$6</f>
        <v>5.6968449133567125</v>
      </c>
      <c r="D13" s="9">
        <v>5</v>
      </c>
      <c r="E13" s="10">
        <f>B13/D13</f>
        <v>34138</v>
      </c>
      <c r="F13" s="11">
        <f>(E13-B$6)*100/B$6</f>
        <v>13.936898267134257</v>
      </c>
      <c r="G13" s="12"/>
      <c r="H13" s="19" t="s">
        <v>18</v>
      </c>
      <c r="I13" s="20">
        <v>170690</v>
      </c>
      <c r="J13" s="11">
        <f>I13/I$6</f>
        <v>5.7301597958909625</v>
      </c>
      <c r="K13" s="9">
        <v>5</v>
      </c>
      <c r="L13" s="10">
        <f>I13/K13</f>
        <v>34138</v>
      </c>
      <c r="M13" s="11">
        <f>(L13-I$6)*100/I$6</f>
        <v>14.603195917819257</v>
      </c>
      <c r="N13" s="13"/>
      <c r="O13" s="19" t="s">
        <v>18</v>
      </c>
      <c r="P13" s="20">
        <v>170690</v>
      </c>
      <c r="Q13" s="11">
        <f>P13/P$6</f>
        <v>5.7634746784252124</v>
      </c>
      <c r="R13" s="9">
        <v>5</v>
      </c>
      <c r="S13" s="10">
        <f>P13/R13</f>
        <v>34138</v>
      </c>
      <c r="T13" s="11">
        <f>(S13-P$6)*100/P$6</f>
        <v>15.269493568504245</v>
      </c>
      <c r="V13" s="19" t="s">
        <v>18</v>
      </c>
      <c r="W13" s="20">
        <v>170690</v>
      </c>
      <c r="X13" s="11">
        <f>W13/W$6</f>
        <v>5.7967895609594624</v>
      </c>
      <c r="Y13" s="9">
        <v>5</v>
      </c>
      <c r="Z13" s="10">
        <f>W13/Y13</f>
        <v>34138</v>
      </c>
      <c r="AA13" s="11">
        <f>(Z13-W$6)*100/W$6</f>
        <v>15.935791219189245</v>
      </c>
      <c r="AC13" s="19" t="s">
        <v>18</v>
      </c>
      <c r="AD13" s="20">
        <v>170690</v>
      </c>
      <c r="AE13" s="11">
        <f>AD13/AD$6</f>
        <v>5.8301044434937124</v>
      </c>
      <c r="AF13" s="9">
        <v>5</v>
      </c>
      <c r="AG13" s="10">
        <f>AD13/AF13</f>
        <v>34138</v>
      </c>
      <c r="AH13" s="11">
        <f>(AG13-AD$6)*100/AD$6</f>
        <v>16.602088869874247</v>
      </c>
      <c r="AJ13" s="19" t="s">
        <v>18</v>
      </c>
      <c r="AK13" s="20">
        <v>170690</v>
      </c>
      <c r="AL13" s="11">
        <f>AK13/AK$6</f>
        <v>5.8634193260279623</v>
      </c>
      <c r="AM13" s="9">
        <v>5</v>
      </c>
      <c r="AN13" s="10">
        <f>AK13/AM13</f>
        <v>34138</v>
      </c>
      <c r="AO13" s="11">
        <f>(AN13-AK$6)*100/AK$6</f>
        <v>17.26838652055924</v>
      </c>
      <c r="AQ13" s="19" t="s">
        <v>18</v>
      </c>
      <c r="AR13" s="20">
        <v>170690</v>
      </c>
      <c r="AS13" s="11">
        <f>AR13/AR$6</f>
        <v>5.8967342085622114</v>
      </c>
      <c r="AT13" s="9">
        <v>5</v>
      </c>
      <c r="AU13" s="10">
        <f>AR13/AT13</f>
        <v>34138</v>
      </c>
      <c r="AV13" s="11">
        <f>(AU13-AR$6)*100/AR$6</f>
        <v>17.934684171244236</v>
      </c>
      <c r="AX13" s="19" t="s">
        <v>18</v>
      </c>
      <c r="AY13" s="20">
        <v>170690</v>
      </c>
      <c r="AZ13" s="11">
        <f>AY13/AY$6</f>
        <v>5.9300490910964614</v>
      </c>
      <c r="BA13" s="9">
        <v>5</v>
      </c>
      <c r="BB13" s="10">
        <f>AY13/BA13</f>
        <v>34138</v>
      </c>
      <c r="BC13" s="11">
        <f>(BB13-AY$6)*100/AY$6</f>
        <v>18.600981821929231</v>
      </c>
      <c r="BE13" s="19" t="s">
        <v>18</v>
      </c>
      <c r="BF13" s="20">
        <v>170690</v>
      </c>
      <c r="BG13" s="11">
        <f>BF13/BF$6</f>
        <v>5.9633639736307114</v>
      </c>
      <c r="BH13" s="9">
        <v>5</v>
      </c>
      <c r="BI13" s="10">
        <f>BF13/BH13</f>
        <v>34138</v>
      </c>
      <c r="BJ13" s="11">
        <f>(BI13-BF$6)*100/BF$6</f>
        <v>19.267279472614224</v>
      </c>
      <c r="BL13" s="19" t="s">
        <v>18</v>
      </c>
      <c r="BM13" s="20">
        <v>170690</v>
      </c>
      <c r="BN13" s="11">
        <f>BM13/BM$6</f>
        <v>5.9966788561649613</v>
      </c>
      <c r="BO13" s="9">
        <v>5</v>
      </c>
      <c r="BP13" s="10">
        <f>BM13/BO13</f>
        <v>34138</v>
      </c>
      <c r="BQ13" s="11">
        <f>(BP13-BM$6)*100/BM$6</f>
        <v>19.933577123299226</v>
      </c>
      <c r="BS13" s="19" t="s">
        <v>18</v>
      </c>
      <c r="BT13" s="20">
        <v>170690</v>
      </c>
      <c r="BU13" s="11">
        <f>BT13/BT$6</f>
        <v>6.0299937386992104</v>
      </c>
      <c r="BV13" s="9">
        <v>5</v>
      </c>
      <c r="BW13" s="10">
        <f>BT13/BV13</f>
        <v>34138</v>
      </c>
      <c r="BX13" s="11">
        <f>(BW13-BT$6)*100/BT$6</f>
        <v>20.599874773984208</v>
      </c>
    </row>
    <row r="14" spans="1:76" x14ac:dyDescent="0.35">
      <c r="A14" s="19" t="s">
        <v>20</v>
      </c>
      <c r="B14" s="20">
        <v>90219</v>
      </c>
      <c r="C14" s="11">
        <f>B14/B$6</f>
        <v>3.0110940959524828</v>
      </c>
      <c r="D14" s="9">
        <v>3</v>
      </c>
      <c r="E14" s="10">
        <f>B14/D14</f>
        <v>30073</v>
      </c>
      <c r="F14" s="11">
        <f>(E14-B$6)*100/B$6</f>
        <v>0.36980319841609138</v>
      </c>
      <c r="G14" s="12"/>
      <c r="H14" s="19" t="s">
        <v>20</v>
      </c>
      <c r="I14" s="20">
        <v>90219</v>
      </c>
      <c r="J14" s="11">
        <f>I14/I$6</f>
        <v>3.0287028333557138</v>
      </c>
      <c r="K14" s="9">
        <v>3</v>
      </c>
      <c r="L14" s="10">
        <f>I14/K14</f>
        <v>30073</v>
      </c>
      <c r="M14" s="11">
        <f>(L14-I$6)*100/I$6</f>
        <v>0.95676111185712365</v>
      </c>
      <c r="N14" s="13"/>
      <c r="O14" s="19" t="s">
        <v>20</v>
      </c>
      <c r="P14" s="20">
        <v>90219</v>
      </c>
      <c r="Q14" s="11">
        <f>P14/P$6</f>
        <v>3.0463115707589443</v>
      </c>
      <c r="R14" s="9">
        <v>3</v>
      </c>
      <c r="S14" s="10">
        <f>P14/R14</f>
        <v>30073</v>
      </c>
      <c r="T14" s="11">
        <f>(S14-P$6)*100/P$6</f>
        <v>1.5437190252981476</v>
      </c>
      <c r="V14" s="19" t="s">
        <v>20</v>
      </c>
      <c r="W14" s="20">
        <v>90219</v>
      </c>
      <c r="X14" s="11">
        <f>W14/W$6</f>
        <v>3.0639203081621753</v>
      </c>
      <c r="Y14" s="9">
        <v>3</v>
      </c>
      <c r="Z14" s="10">
        <f>W14/Y14</f>
        <v>30073</v>
      </c>
      <c r="AA14" s="11">
        <f>(Z14-W$6)*100/W$6</f>
        <v>2.1306769387391808</v>
      </c>
      <c r="AC14" s="19" t="s">
        <v>20</v>
      </c>
      <c r="AD14" s="20">
        <v>90219</v>
      </c>
      <c r="AE14" s="11">
        <f>AD14/AD$6</f>
        <v>3.0815290455654063</v>
      </c>
      <c r="AF14" s="9">
        <v>3</v>
      </c>
      <c r="AG14" s="10">
        <f>AD14/AF14</f>
        <v>30073</v>
      </c>
      <c r="AH14" s="11">
        <f>(AG14-AD$6)*100/AD$6</f>
        <v>2.7176348521802156</v>
      </c>
      <c r="AJ14" s="19" t="s">
        <v>20</v>
      </c>
      <c r="AK14" s="20">
        <v>90219</v>
      </c>
      <c r="AL14" s="11">
        <f>AK14/AK$6</f>
        <v>3.0991377829686373</v>
      </c>
      <c r="AM14" s="9">
        <v>3</v>
      </c>
      <c r="AN14" s="10">
        <f>AK14/AM14</f>
        <v>30073</v>
      </c>
      <c r="AO14" s="11">
        <f>(AN14-AK$6)*100/AK$6</f>
        <v>3.3045927656212428</v>
      </c>
      <c r="AQ14" s="19" t="s">
        <v>20</v>
      </c>
      <c r="AR14" s="20">
        <v>90219</v>
      </c>
      <c r="AS14" s="11">
        <f>AR14/AR$6</f>
        <v>3.1167465203718683</v>
      </c>
      <c r="AT14" s="9">
        <v>3</v>
      </c>
      <c r="AU14" s="10">
        <f>AR14/AT14</f>
        <v>30073</v>
      </c>
      <c r="AV14" s="11">
        <f>(AU14-AR$6)*100/AR$6</f>
        <v>3.8915506790622736</v>
      </c>
      <c r="AX14" s="19" t="s">
        <v>20</v>
      </c>
      <c r="AY14" s="20">
        <v>90219</v>
      </c>
      <c r="AZ14" s="11">
        <f>AY14/AY$6</f>
        <v>3.1343552577750993</v>
      </c>
      <c r="BA14" s="9">
        <v>3</v>
      </c>
      <c r="BB14" s="10">
        <f>AY14/BA14</f>
        <v>30073</v>
      </c>
      <c r="BC14" s="11">
        <f>(BB14-AY$6)*100/AY$6</f>
        <v>4.4785085925033039</v>
      </c>
      <c r="BE14" s="19" t="s">
        <v>20</v>
      </c>
      <c r="BF14" s="20">
        <v>90219</v>
      </c>
      <c r="BG14" s="11">
        <f>BF14/BF$6</f>
        <v>3.1519639951783298</v>
      </c>
      <c r="BH14" s="9">
        <v>3</v>
      </c>
      <c r="BI14" s="10">
        <f>BF14/BH14</f>
        <v>30073</v>
      </c>
      <c r="BJ14" s="11">
        <f>(BI14-BF$6)*100/BF$6</f>
        <v>5.0654665059443316</v>
      </c>
      <c r="BL14" s="19" t="s">
        <v>20</v>
      </c>
      <c r="BM14" s="20">
        <v>90219</v>
      </c>
      <c r="BN14" s="11">
        <f>BM14/BM$6</f>
        <v>3.1695727325815608</v>
      </c>
      <c r="BO14" s="9">
        <v>3</v>
      </c>
      <c r="BP14" s="10">
        <f>BM14/BO14</f>
        <v>30073</v>
      </c>
      <c r="BQ14" s="11">
        <f>(BP14-BM$6)*100/BM$6</f>
        <v>5.6524244193853672</v>
      </c>
      <c r="BS14" s="19" t="s">
        <v>20</v>
      </c>
      <c r="BT14" s="20">
        <v>90219</v>
      </c>
      <c r="BU14" s="11">
        <f>BT14/BT$6</f>
        <v>3.1871814699847918</v>
      </c>
      <c r="BV14" s="9">
        <v>3</v>
      </c>
      <c r="BW14" s="10">
        <f>BT14/BV14</f>
        <v>30073</v>
      </c>
      <c r="BX14" s="11">
        <f>(BW14-BT$6)*100/BT$6</f>
        <v>6.239382332826386</v>
      </c>
    </row>
    <row r="15" spans="1:76" x14ac:dyDescent="0.35">
      <c r="A15" s="19" t="s">
        <v>24</v>
      </c>
      <c r="B15" s="20">
        <v>134331</v>
      </c>
      <c r="C15" s="11">
        <f>B15/B$6</f>
        <v>4.4833491947748589</v>
      </c>
      <c r="D15" s="9">
        <v>4</v>
      </c>
      <c r="E15" s="10">
        <f>B15/D15</f>
        <v>33582.75</v>
      </c>
      <c r="F15" s="11">
        <f>(E15-B$6)*100/B$6</f>
        <v>12.083729869371464</v>
      </c>
      <c r="G15" s="12"/>
      <c r="H15" s="19" t="s">
        <v>24</v>
      </c>
      <c r="I15" s="20">
        <v>134331</v>
      </c>
      <c r="J15" s="11">
        <f>I15/I$6</f>
        <v>4.5095676111185714</v>
      </c>
      <c r="K15" s="9">
        <v>4</v>
      </c>
      <c r="L15" s="10">
        <f>I15/K15</f>
        <v>33582.75</v>
      </c>
      <c r="M15" s="11">
        <f>(L15-I$6)*100/I$6</f>
        <v>12.739190277964282</v>
      </c>
      <c r="N15" s="13"/>
      <c r="O15" s="19" t="s">
        <v>24</v>
      </c>
      <c r="P15" s="20">
        <v>134331</v>
      </c>
      <c r="Q15" s="11">
        <f>P15/P$6</f>
        <v>4.5357860274622839</v>
      </c>
      <c r="R15" s="9">
        <v>4</v>
      </c>
      <c r="S15" s="10">
        <f>P15/R15</f>
        <v>33582.75</v>
      </c>
      <c r="T15" s="11">
        <f>(S15-P$6)*100/P$6</f>
        <v>13.394650686557091</v>
      </c>
      <c r="V15" s="19" t="s">
        <v>24</v>
      </c>
      <c r="W15" s="20">
        <v>134331</v>
      </c>
      <c r="X15" s="11">
        <f>W15/W$6</f>
        <v>4.5620044438059963</v>
      </c>
      <c r="Y15" s="9">
        <v>4</v>
      </c>
      <c r="Z15" s="10">
        <f>W15/Y15</f>
        <v>33582.75</v>
      </c>
      <c r="AA15" s="11">
        <f>(Z15-W$6)*100/W$6</f>
        <v>14.050111095149909</v>
      </c>
      <c r="AC15" s="19" t="s">
        <v>24</v>
      </c>
      <c r="AD15" s="20">
        <v>134331</v>
      </c>
      <c r="AE15" s="11">
        <f>AD15/AD$6</f>
        <v>4.5882228601497088</v>
      </c>
      <c r="AF15" s="9">
        <v>4</v>
      </c>
      <c r="AG15" s="10">
        <f>AD15/AF15</f>
        <v>33582.75</v>
      </c>
      <c r="AH15" s="11">
        <f>(AG15-AD$6)*100/AD$6</f>
        <v>14.705571503742732</v>
      </c>
      <c r="AJ15" s="19" t="s">
        <v>24</v>
      </c>
      <c r="AK15" s="20">
        <v>134331</v>
      </c>
      <c r="AL15" s="11">
        <f>AK15/AK$6</f>
        <v>4.6144412764934222</v>
      </c>
      <c r="AM15" s="9">
        <v>4</v>
      </c>
      <c r="AN15" s="10">
        <f>AK15/AM15</f>
        <v>33582.75</v>
      </c>
      <c r="AO15" s="11">
        <f>(AN15-AK$6)*100/AK$6</f>
        <v>15.361031912335543</v>
      </c>
      <c r="AQ15" s="19" t="s">
        <v>24</v>
      </c>
      <c r="AR15" s="20">
        <v>134331</v>
      </c>
      <c r="AS15" s="11">
        <f>AR15/AR$6</f>
        <v>4.6406596928371346</v>
      </c>
      <c r="AT15" s="9">
        <v>4</v>
      </c>
      <c r="AU15" s="10">
        <f>AR15/AT15</f>
        <v>33582.75</v>
      </c>
      <c r="AV15" s="11">
        <f>(AU15-AR$6)*100/AR$6</f>
        <v>16.016492320928361</v>
      </c>
      <c r="AX15" s="19" t="s">
        <v>24</v>
      </c>
      <c r="AY15" s="20">
        <v>134331</v>
      </c>
      <c r="AZ15" s="11">
        <f>AY15/AY$6</f>
        <v>4.6668781091808471</v>
      </c>
      <c r="BA15" s="9">
        <v>4</v>
      </c>
      <c r="BB15" s="10">
        <f>AY15/BA15</f>
        <v>33582.75</v>
      </c>
      <c r="BC15" s="11">
        <f>(BB15-AY$6)*100/AY$6</f>
        <v>16.671952729521177</v>
      </c>
      <c r="BE15" s="19" t="s">
        <v>24</v>
      </c>
      <c r="BF15" s="20">
        <v>134331</v>
      </c>
      <c r="BG15" s="11">
        <f>BF15/BF$6</f>
        <v>4.6930965255245596</v>
      </c>
      <c r="BH15" s="9">
        <v>4</v>
      </c>
      <c r="BI15" s="10">
        <f>BF15/BH15</f>
        <v>33582.75</v>
      </c>
      <c r="BJ15" s="11">
        <f>(BI15-BF$6)*100/BF$6</f>
        <v>17.32741313811399</v>
      </c>
      <c r="BL15" s="19" t="s">
        <v>24</v>
      </c>
      <c r="BM15" s="20">
        <v>134331</v>
      </c>
      <c r="BN15" s="11">
        <f>BM15/BM$6</f>
        <v>4.7193149418682721</v>
      </c>
      <c r="BO15" s="9">
        <v>4</v>
      </c>
      <c r="BP15" s="10">
        <f>BM15/BO15</f>
        <v>33582.75</v>
      </c>
      <c r="BQ15" s="11">
        <f>(BP15-BM$6)*100/BM$6</f>
        <v>17.982873546706809</v>
      </c>
      <c r="BS15" s="19" t="s">
        <v>24</v>
      </c>
      <c r="BT15" s="20">
        <v>134331</v>
      </c>
      <c r="BU15" s="11">
        <f>BT15/BT$6</f>
        <v>4.7455333582119845</v>
      </c>
      <c r="BV15" s="9">
        <v>4</v>
      </c>
      <c r="BW15" s="10">
        <f>BT15/BV15</f>
        <v>33582.75</v>
      </c>
      <c r="BX15" s="11">
        <f>(BW15-BT$6)*100/BT$6</f>
        <v>18.638333955299611</v>
      </c>
    </row>
    <row r="16" spans="1:76" x14ac:dyDescent="0.35">
      <c r="A16" s="19"/>
      <c r="B16" s="20">
        <f>SUM(B11:B15)</f>
        <v>674310</v>
      </c>
      <c r="C16" s="40">
        <f>SUM(C11:C15)</f>
        <v>22.505357628013154</v>
      </c>
      <c r="D16" s="20">
        <f>SUM(D11:D15)</f>
        <v>21</v>
      </c>
      <c r="E16" s="10"/>
      <c r="F16" s="11"/>
      <c r="G16" s="12"/>
      <c r="H16" s="19"/>
      <c r="I16" s="20">
        <f>SUM(I11:I15)</f>
        <v>674310</v>
      </c>
      <c r="J16" s="40">
        <f>SUM(J11:J15)</f>
        <v>22.636967906539546</v>
      </c>
      <c r="K16" s="20">
        <f>SUM(K11:K15)</f>
        <v>21</v>
      </c>
      <c r="L16" s="10"/>
      <c r="M16" s="11"/>
      <c r="N16" s="13"/>
      <c r="O16" s="19"/>
      <c r="P16" s="20">
        <f>SUM(P11:P15)</f>
        <v>674310</v>
      </c>
      <c r="Q16" s="40">
        <f>SUM(Q11:Q15)</f>
        <v>22.768578185065937</v>
      </c>
      <c r="R16" s="20">
        <f>SUM(R11:R15)</f>
        <v>21</v>
      </c>
      <c r="S16" s="10"/>
      <c r="T16" s="11"/>
      <c r="V16" s="19"/>
      <c r="W16" s="20">
        <f>SUM(W11:W15)</f>
        <v>674310</v>
      </c>
      <c r="X16" s="40">
        <f>SUM(X11:X15)</f>
        <v>22.900188463592333</v>
      </c>
      <c r="Y16" s="20">
        <f>SUM(Y11:Y15)</f>
        <v>21</v>
      </c>
      <c r="Z16" s="10"/>
      <c r="AA16" s="11"/>
      <c r="AC16" s="19"/>
      <c r="AD16" s="20">
        <f>SUM(AD11:AD15)</f>
        <v>674310</v>
      </c>
      <c r="AE16" s="40">
        <f>SUM(AE11:AE15)</f>
        <v>23.031798742118728</v>
      </c>
      <c r="AF16" s="20">
        <f>SUM(AF11:AF15)</f>
        <v>21</v>
      </c>
      <c r="AG16" s="10"/>
      <c r="AH16" s="11"/>
      <c r="AJ16" s="19"/>
      <c r="AK16" s="20">
        <f>SUM(AK11:AK15)</f>
        <v>674310</v>
      </c>
      <c r="AL16" s="40">
        <f>SUM(AL11:AL15)</f>
        <v>23.163409020645119</v>
      </c>
      <c r="AM16" s="20">
        <f>SUM(AM11:AM15)</f>
        <v>21</v>
      </c>
      <c r="AN16" s="10"/>
      <c r="AO16" s="11"/>
      <c r="AQ16" s="19"/>
      <c r="AR16" s="20">
        <f>SUM(AR11:AR15)</f>
        <v>674310</v>
      </c>
      <c r="AS16" s="40">
        <f>SUM(AS11:AS15)</f>
        <v>23.295019299171507</v>
      </c>
      <c r="AT16" s="20">
        <f>SUM(AT11:AT15)</f>
        <v>21</v>
      </c>
      <c r="AU16" s="10"/>
      <c r="AV16" s="11"/>
      <c r="AX16" s="19"/>
      <c r="AY16" s="20">
        <f>SUM(AY11:AY15)</f>
        <v>674310</v>
      </c>
      <c r="AZ16" s="48">
        <f>SUM(AZ11:AZ15)</f>
        <v>23.426629577697899</v>
      </c>
      <c r="BA16" s="40">
        <f>SUM(BA11:BA15)</f>
        <v>21</v>
      </c>
      <c r="BB16" s="10"/>
      <c r="BC16" s="11"/>
      <c r="BE16" s="19"/>
      <c r="BF16" s="20">
        <f>SUM(BF11:BF15)</f>
        <v>674310</v>
      </c>
      <c r="BG16" s="40">
        <f>SUM(BG11:BG15)</f>
        <v>23.558239856224294</v>
      </c>
      <c r="BH16" s="20">
        <f>SUM(BH11:BH15)</f>
        <v>21</v>
      </c>
      <c r="BI16" s="10"/>
      <c r="BJ16" s="11"/>
      <c r="BL16" s="19"/>
      <c r="BM16" s="20">
        <f>SUM(BM11:BM15)</f>
        <v>674310</v>
      </c>
      <c r="BN16" s="40">
        <f>SUM(BN11:BN15)</f>
        <v>23.689850134750689</v>
      </c>
      <c r="BO16" s="20">
        <f>SUM(BO11:BO15)</f>
        <v>21</v>
      </c>
      <c r="BP16" s="10"/>
      <c r="BQ16" s="11"/>
      <c r="BS16" s="19"/>
      <c r="BT16" s="20">
        <f>SUM(BT11:BT15)</f>
        <v>674310</v>
      </c>
      <c r="BU16" s="40">
        <f>SUM(BU11:BU15)</f>
        <v>23.82146041327708</v>
      </c>
      <c r="BV16" s="20">
        <f>SUM(BV11:BV15)</f>
        <v>21</v>
      </c>
      <c r="BW16" s="10"/>
      <c r="BX16" s="11"/>
    </row>
    <row r="17" spans="1:76" x14ac:dyDescent="0.35">
      <c r="A17" s="19"/>
      <c r="B17" s="20"/>
      <c r="C17" s="11"/>
      <c r="E17" s="10"/>
      <c r="F17" s="11"/>
      <c r="G17" s="12"/>
      <c r="H17" s="19"/>
      <c r="I17" s="20"/>
      <c r="J17" s="11"/>
      <c r="L17" s="10"/>
      <c r="M17" s="11"/>
      <c r="N17" s="13"/>
      <c r="O17" s="19"/>
      <c r="P17" s="20"/>
      <c r="Q17" s="11"/>
      <c r="S17" s="10"/>
      <c r="T17" s="11"/>
      <c r="V17" s="19"/>
      <c r="W17" s="20"/>
      <c r="X17" s="11"/>
      <c r="Z17" s="10"/>
      <c r="AA17" s="11"/>
      <c r="AC17" s="19"/>
      <c r="AD17" s="20"/>
      <c r="AE17" s="11"/>
      <c r="AG17" s="10"/>
      <c r="AH17" s="11"/>
      <c r="AJ17" s="19"/>
      <c r="AK17" s="20"/>
      <c r="AL17" s="11"/>
      <c r="AN17" s="10"/>
      <c r="AO17" s="11"/>
      <c r="AQ17" s="19"/>
      <c r="AR17" s="20"/>
      <c r="AS17" s="11"/>
      <c r="AU17" s="10"/>
      <c r="AV17" s="11"/>
      <c r="AX17" s="19"/>
      <c r="AY17" s="20"/>
      <c r="BB17" s="10"/>
      <c r="BC17" s="11"/>
      <c r="BE17" s="19"/>
      <c r="BF17" s="20"/>
      <c r="BG17" s="11"/>
      <c r="BI17" s="10"/>
      <c r="BJ17" s="11"/>
      <c r="BL17" s="19"/>
      <c r="BM17" s="20"/>
      <c r="BN17" s="11"/>
      <c r="BP17" s="10"/>
      <c r="BQ17" s="11"/>
      <c r="BS17" s="19"/>
      <c r="BT17" s="20"/>
      <c r="BU17" s="11"/>
      <c r="BW17" s="10"/>
      <c r="BX17" s="11"/>
    </row>
    <row r="18" spans="1:76" x14ac:dyDescent="0.35">
      <c r="A18" s="5" t="s">
        <v>68</v>
      </c>
      <c r="B18" s="20"/>
      <c r="C18" s="11"/>
      <c r="E18" s="10"/>
      <c r="F18" s="11"/>
      <c r="G18" s="12"/>
      <c r="H18" s="5" t="s">
        <v>68</v>
      </c>
      <c r="I18" s="20"/>
      <c r="J18" s="11"/>
      <c r="L18" s="10"/>
      <c r="M18" s="11"/>
      <c r="N18" s="13"/>
      <c r="O18" s="5" t="s">
        <v>68</v>
      </c>
      <c r="P18" s="20"/>
      <c r="Q18" s="11"/>
      <c r="S18" s="10"/>
      <c r="T18" s="11"/>
      <c r="V18" s="5" t="s">
        <v>68</v>
      </c>
      <c r="W18" s="20"/>
      <c r="X18" s="11"/>
      <c r="Z18" s="10"/>
      <c r="AA18" s="11"/>
      <c r="AC18" s="5" t="s">
        <v>68</v>
      </c>
      <c r="AD18" s="20"/>
      <c r="AE18" s="11"/>
      <c r="AG18" s="10"/>
      <c r="AH18" s="11"/>
      <c r="AJ18" s="5" t="s">
        <v>68</v>
      </c>
      <c r="AK18" s="20"/>
      <c r="AL18" s="11"/>
      <c r="AN18" s="10"/>
      <c r="AO18" s="11"/>
      <c r="AQ18" s="5" t="s">
        <v>68</v>
      </c>
      <c r="AR18" s="20"/>
      <c r="AS18" s="11"/>
      <c r="AU18" s="10"/>
      <c r="AV18" s="11"/>
      <c r="AX18" s="5" t="s">
        <v>68</v>
      </c>
      <c r="AY18" s="20"/>
      <c r="BB18" s="10"/>
      <c r="BC18" s="11"/>
      <c r="BE18" s="5" t="s">
        <v>68</v>
      </c>
      <c r="BF18" s="20"/>
      <c r="BG18" s="11"/>
      <c r="BI18" s="10"/>
      <c r="BJ18" s="11"/>
      <c r="BL18" s="5" t="s">
        <v>68</v>
      </c>
      <c r="BM18" s="20"/>
      <c r="BN18" s="11"/>
      <c r="BP18" s="10"/>
      <c r="BQ18" s="11"/>
      <c r="BS18" s="5" t="s">
        <v>68</v>
      </c>
      <c r="BT18" s="20"/>
      <c r="BU18" s="11"/>
      <c r="BW18" s="10"/>
      <c r="BX18" s="11"/>
    </row>
    <row r="19" spans="1:76" x14ac:dyDescent="0.35">
      <c r="A19" s="19" t="s">
        <v>16</v>
      </c>
      <c r="B19" s="20">
        <v>126714</v>
      </c>
      <c r="C19" s="11">
        <f t="shared" ref="C19:C24" si="0">B19/B$6</f>
        <v>4.2291288672510543</v>
      </c>
      <c r="D19" s="9">
        <v>4</v>
      </c>
      <c r="E19" s="10">
        <f t="shared" ref="E19:E24" si="1">B19/D19</f>
        <v>31678.5</v>
      </c>
      <c r="F19" s="11">
        <f t="shared" ref="F19:F24" si="2">(E19-B$6)*100/B$6</f>
        <v>5.7282216812763664</v>
      </c>
      <c r="G19" s="12"/>
      <c r="H19" s="19" t="s">
        <v>16</v>
      </c>
      <c r="I19" s="20">
        <v>126714</v>
      </c>
      <c r="J19" s="11">
        <f t="shared" ref="J19:J24" si="3">I19/I$6</f>
        <v>4.2538606150127567</v>
      </c>
      <c r="K19" s="9">
        <v>4</v>
      </c>
      <c r="L19" s="10">
        <f t="shared" ref="L19:L24" si="4">I19/K19</f>
        <v>31678.5</v>
      </c>
      <c r="M19" s="11">
        <f t="shared" ref="M19:M24" si="5">(L19-I$6)*100/I$6</f>
        <v>6.3465153753189201</v>
      </c>
      <c r="N19" s="13"/>
      <c r="O19" s="19" t="s">
        <v>16</v>
      </c>
      <c r="P19" s="20">
        <v>126714</v>
      </c>
      <c r="Q19" s="11">
        <f t="shared" ref="Q19:Q24" si="6">P19/P$6</f>
        <v>4.2785923627744591</v>
      </c>
      <c r="R19" s="9">
        <v>4</v>
      </c>
      <c r="S19" s="10">
        <f t="shared" ref="S19:S24" si="7">P19/R19</f>
        <v>31678.5</v>
      </c>
      <c r="T19" s="11">
        <f t="shared" ref="T19:T24" si="8">(S19-P$6)*100/P$6</f>
        <v>6.9648090693614666</v>
      </c>
      <c r="V19" s="19" t="s">
        <v>16</v>
      </c>
      <c r="W19" s="20">
        <v>126714</v>
      </c>
      <c r="X19" s="11">
        <f t="shared" ref="X19:X24" si="9">W19/W$6</f>
        <v>4.3033241105361606</v>
      </c>
      <c r="Y19" s="9">
        <v>4</v>
      </c>
      <c r="Z19" s="10">
        <f t="shared" ref="Z19:Z24" si="10">W19/Y19</f>
        <v>31678.5</v>
      </c>
      <c r="AA19" s="11">
        <f t="shared" ref="AA19:AA24" si="11">(Z19-W$6)*100/W$6</f>
        <v>7.583102763404022</v>
      </c>
      <c r="AC19" s="19" t="s">
        <v>16</v>
      </c>
      <c r="AD19" s="20">
        <v>126714</v>
      </c>
      <c r="AE19" s="11">
        <f t="shared" ref="AE19:AE24" si="12">AD19/AD$6</f>
        <v>4.328055858297863</v>
      </c>
      <c r="AF19" s="9">
        <v>4</v>
      </c>
      <c r="AG19" s="10">
        <f t="shared" ref="AG19:AG24" si="13">AD19/AF19</f>
        <v>31678.5</v>
      </c>
      <c r="AH19" s="11">
        <f t="shared" ref="AH19:AH24" si="14">(AG19-AD$6)*100/AD$6</f>
        <v>8.2013964574465792</v>
      </c>
      <c r="AJ19" s="19" t="s">
        <v>16</v>
      </c>
      <c r="AK19" s="20">
        <v>126714</v>
      </c>
      <c r="AL19" s="11">
        <f t="shared" ref="AL19:AL24" si="15">AK19/AK$6</f>
        <v>4.3527876060595654</v>
      </c>
      <c r="AM19" s="9">
        <v>4</v>
      </c>
      <c r="AN19" s="10">
        <f t="shared" ref="AN19:AN24" si="16">AK19/AM19</f>
        <v>31678.5</v>
      </c>
      <c r="AO19" s="11">
        <f t="shared" ref="AO19:AO24" si="17">(AN19-AK$6)*100/AK$6</f>
        <v>8.8196901514891284</v>
      </c>
      <c r="AQ19" s="19" t="s">
        <v>16</v>
      </c>
      <c r="AR19" s="20">
        <v>126714</v>
      </c>
      <c r="AS19" s="11">
        <f t="shared" ref="AS19:AS24" si="18">AR19/AR$6</f>
        <v>4.3775193538212669</v>
      </c>
      <c r="AT19" s="9">
        <v>4</v>
      </c>
      <c r="AU19" s="10">
        <f t="shared" ref="AU19:AU24" si="19">AR19/AT19</f>
        <v>31678.5</v>
      </c>
      <c r="AV19" s="11">
        <f t="shared" ref="AV19:AV24" si="20">(AU19-AR$6)*100/AR$6</f>
        <v>9.4379838455316811</v>
      </c>
      <c r="AX19" s="19" t="s">
        <v>16</v>
      </c>
      <c r="AY19" s="20">
        <v>126714</v>
      </c>
      <c r="AZ19" s="11">
        <f t="shared" ref="AZ19:AZ24" si="21">AY19/AY$6</f>
        <v>4.4022511015829693</v>
      </c>
      <c r="BA19" s="9">
        <v>4</v>
      </c>
      <c r="BB19" s="10">
        <f t="shared" ref="BB19:BB24" si="22">AY19/BA19</f>
        <v>31678.5</v>
      </c>
      <c r="BC19" s="11">
        <f t="shared" ref="BC19:BC24" si="23">(BB19-AY$6)*100/AY$6</f>
        <v>10.056277539574234</v>
      </c>
      <c r="BE19" s="19" t="s">
        <v>16</v>
      </c>
      <c r="BF19" s="20">
        <v>126714</v>
      </c>
      <c r="BG19" s="11">
        <f t="shared" ref="BG19:BG24" si="24">BF19/BF$6</f>
        <v>4.4269828493446717</v>
      </c>
      <c r="BH19" s="9">
        <v>4</v>
      </c>
      <c r="BI19" s="10">
        <f t="shared" ref="BI19:BI24" si="25">BF19/BH19</f>
        <v>31678.5</v>
      </c>
      <c r="BJ19" s="11">
        <f t="shared" ref="BJ19:BJ24" si="26">(BI19-BF$6)*100/BF$6</f>
        <v>10.674571233616783</v>
      </c>
      <c r="BL19" s="19" t="s">
        <v>16</v>
      </c>
      <c r="BM19" s="20">
        <v>126714</v>
      </c>
      <c r="BN19" s="11">
        <f t="shared" ref="BN19:BN24" si="27">BM19/BM$6</f>
        <v>4.4517145971063732</v>
      </c>
      <c r="BO19" s="9">
        <v>4</v>
      </c>
      <c r="BP19" s="10">
        <f t="shared" ref="BP19:BP24" si="28">BM19/BO19</f>
        <v>31678.5</v>
      </c>
      <c r="BQ19" s="11">
        <f t="shared" ref="BQ19:BQ24" si="29">(BP19-BM$6)*100/BM$6</f>
        <v>11.292864927659341</v>
      </c>
      <c r="BS19" s="19" t="s">
        <v>16</v>
      </c>
      <c r="BT19" s="20">
        <v>126714</v>
      </c>
      <c r="BU19" s="11">
        <f t="shared" ref="BU19:BU24" si="30">BT19/BT$6</f>
        <v>4.4764463448680756</v>
      </c>
      <c r="BV19" s="9">
        <v>4</v>
      </c>
      <c r="BW19" s="10">
        <f t="shared" ref="BW19:BW24" si="31">BT19/BV19</f>
        <v>31678.5</v>
      </c>
      <c r="BX19" s="11">
        <f t="shared" ref="BX19:BX24" si="32">(BW19-BT$6)*100/BT$6</f>
        <v>11.911158621701881</v>
      </c>
    </row>
    <row r="20" spans="1:76" x14ac:dyDescent="0.35">
      <c r="A20" s="19" t="s">
        <v>19</v>
      </c>
      <c r="B20" s="20">
        <v>130415</v>
      </c>
      <c r="C20" s="11">
        <f t="shared" si="0"/>
        <v>4.3526511768434926</v>
      </c>
      <c r="D20" s="9">
        <v>4</v>
      </c>
      <c r="E20" s="10">
        <f t="shared" si="1"/>
        <v>32603.75</v>
      </c>
      <c r="F20" s="11">
        <f t="shared" si="2"/>
        <v>8.8162794210873088</v>
      </c>
      <c r="G20" s="12"/>
      <c r="H20" s="19" t="s">
        <v>19</v>
      </c>
      <c r="I20" s="20">
        <v>130415</v>
      </c>
      <c r="J20" s="11">
        <f t="shared" si="3"/>
        <v>4.3781052772928692</v>
      </c>
      <c r="K20" s="9">
        <v>4</v>
      </c>
      <c r="L20" s="10">
        <f t="shared" si="4"/>
        <v>32603.75</v>
      </c>
      <c r="M20" s="11">
        <f t="shared" si="5"/>
        <v>9.45263193232174</v>
      </c>
      <c r="N20" s="13"/>
      <c r="O20" s="19" t="s">
        <v>19</v>
      </c>
      <c r="P20" s="20">
        <v>130415</v>
      </c>
      <c r="Q20" s="11">
        <f t="shared" si="6"/>
        <v>4.4035593777422468</v>
      </c>
      <c r="R20" s="9">
        <v>4</v>
      </c>
      <c r="S20" s="10">
        <f t="shared" si="7"/>
        <v>32603.75</v>
      </c>
      <c r="T20" s="11">
        <f t="shared" si="8"/>
        <v>10.088984443556162</v>
      </c>
      <c r="V20" s="19" t="s">
        <v>19</v>
      </c>
      <c r="W20" s="20">
        <v>130415</v>
      </c>
      <c r="X20" s="11">
        <f t="shared" si="9"/>
        <v>4.4290134781916235</v>
      </c>
      <c r="Y20" s="9">
        <v>4</v>
      </c>
      <c r="Z20" s="10">
        <f t="shared" si="10"/>
        <v>32603.75</v>
      </c>
      <c r="AA20" s="11">
        <f t="shared" si="11"/>
        <v>10.725336954790595</v>
      </c>
      <c r="AC20" s="19" t="s">
        <v>19</v>
      </c>
      <c r="AD20" s="20">
        <v>130415</v>
      </c>
      <c r="AE20" s="11">
        <f t="shared" si="12"/>
        <v>4.4544675786410011</v>
      </c>
      <c r="AF20" s="9">
        <v>4</v>
      </c>
      <c r="AG20" s="10">
        <f t="shared" si="13"/>
        <v>32603.75</v>
      </c>
      <c r="AH20" s="11">
        <f t="shared" si="14"/>
        <v>11.36168946602503</v>
      </c>
      <c r="AJ20" s="19" t="s">
        <v>19</v>
      </c>
      <c r="AK20" s="20">
        <v>130415</v>
      </c>
      <c r="AL20" s="11">
        <f t="shared" si="15"/>
        <v>4.4799216790903786</v>
      </c>
      <c r="AM20" s="9">
        <v>4</v>
      </c>
      <c r="AN20" s="10">
        <f t="shared" si="16"/>
        <v>32603.75</v>
      </c>
      <c r="AO20" s="11">
        <f t="shared" si="17"/>
        <v>11.998041977259454</v>
      </c>
      <c r="AQ20" s="19" t="s">
        <v>19</v>
      </c>
      <c r="AR20" s="20">
        <v>130415</v>
      </c>
      <c r="AS20" s="11">
        <f t="shared" si="18"/>
        <v>4.5053757795397553</v>
      </c>
      <c r="AT20" s="9">
        <v>4</v>
      </c>
      <c r="AU20" s="10">
        <f t="shared" si="19"/>
        <v>32603.75</v>
      </c>
      <c r="AV20" s="11">
        <f t="shared" si="20"/>
        <v>12.634394488493886</v>
      </c>
      <c r="AX20" s="19" t="s">
        <v>19</v>
      </c>
      <c r="AY20" s="20">
        <v>130415</v>
      </c>
      <c r="AZ20" s="11">
        <f t="shared" si="21"/>
        <v>4.5308298799891329</v>
      </c>
      <c r="BA20" s="9">
        <v>4</v>
      </c>
      <c r="BB20" s="10">
        <f t="shared" si="22"/>
        <v>32603.75</v>
      </c>
      <c r="BC20" s="11">
        <f t="shared" si="23"/>
        <v>13.270746999728315</v>
      </c>
      <c r="BE20" s="19" t="s">
        <v>19</v>
      </c>
      <c r="BF20" s="20">
        <v>130415</v>
      </c>
      <c r="BG20" s="11">
        <f t="shared" si="24"/>
        <v>4.5562839804385096</v>
      </c>
      <c r="BH20" s="9">
        <v>4</v>
      </c>
      <c r="BI20" s="10">
        <f t="shared" si="25"/>
        <v>32603.75</v>
      </c>
      <c r="BJ20" s="11">
        <f t="shared" si="26"/>
        <v>13.907099510962741</v>
      </c>
      <c r="BL20" s="19" t="s">
        <v>19</v>
      </c>
      <c r="BM20" s="20">
        <v>130415</v>
      </c>
      <c r="BN20" s="11">
        <f t="shared" si="27"/>
        <v>4.5817380808878871</v>
      </c>
      <c r="BO20" s="9">
        <v>4</v>
      </c>
      <c r="BP20" s="10">
        <f t="shared" si="28"/>
        <v>32603.75</v>
      </c>
      <c r="BQ20" s="11">
        <f t="shared" si="29"/>
        <v>14.543452022197176</v>
      </c>
      <c r="BS20" s="19" t="s">
        <v>19</v>
      </c>
      <c r="BT20" s="20">
        <v>130415</v>
      </c>
      <c r="BU20" s="11">
        <f t="shared" si="30"/>
        <v>4.6071921813372638</v>
      </c>
      <c r="BV20" s="9">
        <v>4</v>
      </c>
      <c r="BW20" s="10">
        <f t="shared" si="31"/>
        <v>32603.75</v>
      </c>
      <c r="BX20" s="11">
        <f t="shared" si="32"/>
        <v>15.179804533431593</v>
      </c>
    </row>
    <row r="21" spans="1:76" x14ac:dyDescent="0.35">
      <c r="A21" s="19" t="s">
        <v>21</v>
      </c>
      <c r="B21" s="20">
        <v>101155</v>
      </c>
      <c r="C21" s="11">
        <f t="shared" si="0"/>
        <v>3.3760873349967677</v>
      </c>
      <c r="D21" s="9">
        <v>3</v>
      </c>
      <c r="E21" s="10">
        <f t="shared" si="1"/>
        <v>33718.333333333336</v>
      </c>
      <c r="F21" s="11">
        <f t="shared" si="2"/>
        <v>12.536244499892266</v>
      </c>
      <c r="G21" s="12"/>
      <c r="H21" s="19" t="s">
        <v>21</v>
      </c>
      <c r="I21" s="20">
        <v>101155</v>
      </c>
      <c r="J21" s="11">
        <f t="shared" si="3"/>
        <v>3.3958305357862226</v>
      </c>
      <c r="K21" s="9">
        <v>3</v>
      </c>
      <c r="L21" s="10">
        <f t="shared" si="4"/>
        <v>33718.333333333336</v>
      </c>
      <c r="M21" s="11">
        <f t="shared" si="5"/>
        <v>13.194351192874096</v>
      </c>
      <c r="N21" s="13"/>
      <c r="O21" s="19" t="s">
        <v>21</v>
      </c>
      <c r="P21" s="20">
        <v>101155</v>
      </c>
      <c r="Q21" s="11">
        <f t="shared" si="6"/>
        <v>3.4155737365756771</v>
      </c>
      <c r="R21" s="9">
        <v>3</v>
      </c>
      <c r="S21" s="10">
        <f t="shared" si="7"/>
        <v>33718.333333333336</v>
      </c>
      <c r="T21" s="11">
        <f t="shared" si="8"/>
        <v>13.852457885855916</v>
      </c>
      <c r="V21" s="19" t="s">
        <v>21</v>
      </c>
      <c r="W21" s="20">
        <v>101155</v>
      </c>
      <c r="X21" s="11">
        <f t="shared" si="9"/>
        <v>3.435316937365132</v>
      </c>
      <c r="Y21" s="9">
        <v>3</v>
      </c>
      <c r="Z21" s="10">
        <f t="shared" si="10"/>
        <v>33718.333333333336</v>
      </c>
      <c r="AA21" s="11">
        <f t="shared" si="11"/>
        <v>14.510564578837746</v>
      </c>
      <c r="AC21" s="19" t="s">
        <v>21</v>
      </c>
      <c r="AD21" s="20">
        <v>101155</v>
      </c>
      <c r="AE21" s="11">
        <f t="shared" si="12"/>
        <v>3.4550601381545869</v>
      </c>
      <c r="AF21" s="9">
        <v>3</v>
      </c>
      <c r="AG21" s="10">
        <f t="shared" si="13"/>
        <v>33718.333333333336</v>
      </c>
      <c r="AH21" s="11">
        <f t="shared" si="14"/>
        <v>15.168671271819578</v>
      </c>
      <c r="AJ21" s="19" t="s">
        <v>21</v>
      </c>
      <c r="AK21" s="20">
        <v>101155</v>
      </c>
      <c r="AL21" s="11">
        <f t="shared" si="15"/>
        <v>3.4748033389440418</v>
      </c>
      <c r="AM21" s="9">
        <v>3</v>
      </c>
      <c r="AN21" s="10">
        <f t="shared" si="16"/>
        <v>33718.333333333336</v>
      </c>
      <c r="AO21" s="11">
        <f t="shared" si="17"/>
        <v>15.826777964801401</v>
      </c>
      <c r="AQ21" s="19" t="s">
        <v>21</v>
      </c>
      <c r="AR21" s="20">
        <v>101155</v>
      </c>
      <c r="AS21" s="11">
        <f t="shared" si="18"/>
        <v>3.4945465397334967</v>
      </c>
      <c r="AT21" s="9">
        <v>3</v>
      </c>
      <c r="AU21" s="10">
        <f t="shared" si="19"/>
        <v>33718.333333333336</v>
      </c>
      <c r="AV21" s="11">
        <f t="shared" si="20"/>
        <v>16.48488465778323</v>
      </c>
      <c r="AX21" s="19" t="s">
        <v>21</v>
      </c>
      <c r="AY21" s="20">
        <v>101155</v>
      </c>
      <c r="AZ21" s="11">
        <f t="shared" si="21"/>
        <v>3.5142897405229512</v>
      </c>
      <c r="BA21" s="9">
        <v>3</v>
      </c>
      <c r="BB21" s="10">
        <f t="shared" si="22"/>
        <v>33718.333333333336</v>
      </c>
      <c r="BC21" s="11">
        <f t="shared" si="23"/>
        <v>17.142991350765055</v>
      </c>
      <c r="BE21" s="19" t="s">
        <v>21</v>
      </c>
      <c r="BF21" s="20">
        <v>101155</v>
      </c>
      <c r="BG21" s="11">
        <f t="shared" si="24"/>
        <v>3.5340329413124061</v>
      </c>
      <c r="BH21" s="9">
        <v>3</v>
      </c>
      <c r="BI21" s="10">
        <f t="shared" si="25"/>
        <v>33718.333333333336</v>
      </c>
      <c r="BJ21" s="11">
        <f t="shared" si="26"/>
        <v>17.80109804374688</v>
      </c>
      <c r="BL21" s="19" t="s">
        <v>21</v>
      </c>
      <c r="BM21" s="20">
        <v>101155</v>
      </c>
      <c r="BN21" s="11">
        <f t="shared" si="27"/>
        <v>3.553776142101861</v>
      </c>
      <c r="BO21" s="9">
        <v>3</v>
      </c>
      <c r="BP21" s="10">
        <f t="shared" si="28"/>
        <v>33718.333333333336</v>
      </c>
      <c r="BQ21" s="11">
        <f t="shared" si="29"/>
        <v>18.459204736728712</v>
      </c>
      <c r="BS21" s="19" t="s">
        <v>21</v>
      </c>
      <c r="BT21" s="20">
        <v>101155</v>
      </c>
      <c r="BU21" s="11">
        <f t="shared" si="30"/>
        <v>3.5735193428913155</v>
      </c>
      <c r="BV21" s="9">
        <v>3</v>
      </c>
      <c r="BW21" s="10">
        <f t="shared" si="31"/>
        <v>33718.333333333336</v>
      </c>
      <c r="BX21" s="11">
        <f t="shared" si="32"/>
        <v>19.117311429710522</v>
      </c>
    </row>
    <row r="22" spans="1:76" x14ac:dyDescent="0.35">
      <c r="A22" s="19" t="s">
        <v>22</v>
      </c>
      <c r="B22" s="20">
        <v>127169</v>
      </c>
      <c r="C22" s="11">
        <f t="shared" si="0"/>
        <v>4.2443146686194844</v>
      </c>
      <c r="D22" s="9">
        <v>4</v>
      </c>
      <c r="E22" s="10">
        <f t="shared" si="1"/>
        <v>31792.25</v>
      </c>
      <c r="F22" s="11">
        <f t="shared" si="2"/>
        <v>6.1078667154871145</v>
      </c>
      <c r="G22" s="12"/>
      <c r="H22" s="19" t="s">
        <v>22</v>
      </c>
      <c r="I22" s="20">
        <v>127169</v>
      </c>
      <c r="J22" s="11">
        <f t="shared" si="3"/>
        <v>4.2691352222371428</v>
      </c>
      <c r="K22" s="9">
        <v>4</v>
      </c>
      <c r="L22" s="10">
        <f t="shared" si="4"/>
        <v>31792.25</v>
      </c>
      <c r="M22" s="11">
        <f t="shared" si="5"/>
        <v>6.7283805559285614</v>
      </c>
      <c r="N22" s="13"/>
      <c r="O22" s="19" t="s">
        <v>22</v>
      </c>
      <c r="P22" s="20">
        <v>127169</v>
      </c>
      <c r="Q22" s="11">
        <f t="shared" si="6"/>
        <v>4.2939557758548004</v>
      </c>
      <c r="R22" s="9">
        <v>4</v>
      </c>
      <c r="S22" s="10">
        <f t="shared" si="7"/>
        <v>31792.25</v>
      </c>
      <c r="T22" s="11">
        <f t="shared" si="8"/>
        <v>7.3488943963700013</v>
      </c>
      <c r="V22" s="19" t="s">
        <v>22</v>
      </c>
      <c r="W22" s="20">
        <v>127169</v>
      </c>
      <c r="X22" s="11">
        <f t="shared" si="9"/>
        <v>4.3187763294724579</v>
      </c>
      <c r="Y22" s="9">
        <v>4</v>
      </c>
      <c r="Z22" s="10">
        <f t="shared" si="10"/>
        <v>31792.25</v>
      </c>
      <c r="AA22" s="11">
        <f t="shared" si="11"/>
        <v>7.9694082368114501</v>
      </c>
      <c r="AC22" s="19" t="s">
        <v>22</v>
      </c>
      <c r="AD22" s="20">
        <v>127169</v>
      </c>
      <c r="AE22" s="11">
        <f t="shared" si="12"/>
        <v>4.3435968830901164</v>
      </c>
      <c r="AF22" s="9">
        <v>4</v>
      </c>
      <c r="AG22" s="10">
        <f t="shared" si="13"/>
        <v>31792.25</v>
      </c>
      <c r="AH22" s="11">
        <f t="shared" si="14"/>
        <v>8.5899220772529006</v>
      </c>
      <c r="AJ22" s="19" t="s">
        <v>22</v>
      </c>
      <c r="AK22" s="20">
        <v>127169</v>
      </c>
      <c r="AL22" s="11">
        <f t="shared" si="15"/>
        <v>4.3684174367077739</v>
      </c>
      <c r="AM22" s="9">
        <v>4</v>
      </c>
      <c r="AN22" s="10">
        <f t="shared" si="16"/>
        <v>31792.25</v>
      </c>
      <c r="AO22" s="11">
        <f t="shared" si="17"/>
        <v>9.2104359176943422</v>
      </c>
      <c r="AQ22" s="19" t="s">
        <v>22</v>
      </c>
      <c r="AR22" s="20">
        <v>127169</v>
      </c>
      <c r="AS22" s="11">
        <f t="shared" si="18"/>
        <v>4.3932379903254315</v>
      </c>
      <c r="AT22" s="9">
        <v>4</v>
      </c>
      <c r="AU22" s="10">
        <f t="shared" si="19"/>
        <v>31792.25</v>
      </c>
      <c r="AV22" s="11">
        <f t="shared" si="20"/>
        <v>9.8309497581357892</v>
      </c>
      <c r="AX22" s="19" t="s">
        <v>22</v>
      </c>
      <c r="AY22" s="20">
        <v>127169</v>
      </c>
      <c r="AZ22" s="11">
        <f t="shared" si="21"/>
        <v>4.4180585439430891</v>
      </c>
      <c r="BA22" s="9">
        <v>4</v>
      </c>
      <c r="BB22" s="10">
        <f t="shared" si="22"/>
        <v>31792.25</v>
      </c>
      <c r="BC22" s="11">
        <f t="shared" si="23"/>
        <v>10.451463598577234</v>
      </c>
      <c r="BE22" s="19" t="s">
        <v>22</v>
      </c>
      <c r="BF22" s="20">
        <v>127169</v>
      </c>
      <c r="BG22" s="11">
        <f t="shared" si="24"/>
        <v>4.4428790975607475</v>
      </c>
      <c r="BH22" s="9">
        <v>4</v>
      </c>
      <c r="BI22" s="10">
        <f t="shared" si="25"/>
        <v>31792.25</v>
      </c>
      <c r="BJ22" s="11">
        <f t="shared" si="26"/>
        <v>11.071977439018678</v>
      </c>
      <c r="BL22" s="19" t="s">
        <v>22</v>
      </c>
      <c r="BM22" s="20">
        <v>127169</v>
      </c>
      <c r="BN22" s="11">
        <f t="shared" si="27"/>
        <v>4.4676996511784051</v>
      </c>
      <c r="BO22" s="9">
        <v>4</v>
      </c>
      <c r="BP22" s="10">
        <f t="shared" si="28"/>
        <v>31792.25</v>
      </c>
      <c r="BQ22" s="11">
        <f t="shared" si="29"/>
        <v>11.692491279460128</v>
      </c>
      <c r="BS22" s="19" t="s">
        <v>22</v>
      </c>
      <c r="BT22" s="20">
        <v>127169</v>
      </c>
      <c r="BU22" s="11">
        <f t="shared" si="30"/>
        <v>4.4925202047960626</v>
      </c>
      <c r="BV22" s="9">
        <v>4</v>
      </c>
      <c r="BW22" s="10">
        <f t="shared" si="31"/>
        <v>31792.25</v>
      </c>
      <c r="BX22" s="11">
        <f t="shared" si="32"/>
        <v>12.313005119901561</v>
      </c>
    </row>
    <row r="23" spans="1:76" x14ac:dyDescent="0.35">
      <c r="A23" s="19" t="s">
        <v>23</v>
      </c>
      <c r="B23" s="20">
        <v>158636</v>
      </c>
      <c r="C23" s="11">
        <f t="shared" si="0"/>
        <v>5.2945379909500003</v>
      </c>
      <c r="D23" s="9">
        <v>5</v>
      </c>
      <c r="E23" s="10">
        <f t="shared" si="1"/>
        <v>31727.200000000001</v>
      </c>
      <c r="F23" s="11">
        <f t="shared" si="2"/>
        <v>5.890759819000003</v>
      </c>
      <c r="G23" s="12"/>
      <c r="H23" s="19" t="s">
        <v>23</v>
      </c>
      <c r="I23" s="20">
        <v>158636</v>
      </c>
      <c r="J23" s="11">
        <f t="shared" si="3"/>
        <v>5.3255002014233916</v>
      </c>
      <c r="K23" s="9">
        <v>5</v>
      </c>
      <c r="L23" s="10">
        <f t="shared" si="4"/>
        <v>31727.200000000001</v>
      </c>
      <c r="M23" s="11">
        <f t="shared" si="5"/>
        <v>6.5100040284678418</v>
      </c>
      <c r="N23" s="13"/>
      <c r="O23" s="19" t="s">
        <v>23</v>
      </c>
      <c r="P23" s="20">
        <v>158636</v>
      </c>
      <c r="Q23" s="11">
        <f t="shared" si="6"/>
        <v>5.3564624118967838</v>
      </c>
      <c r="R23" s="9">
        <v>5</v>
      </c>
      <c r="S23" s="10">
        <f t="shared" si="7"/>
        <v>31727.200000000001</v>
      </c>
      <c r="T23" s="11">
        <f t="shared" si="8"/>
        <v>7.1292482379356716</v>
      </c>
      <c r="V23" s="19" t="s">
        <v>23</v>
      </c>
      <c r="W23" s="20">
        <v>158636</v>
      </c>
      <c r="X23" s="11">
        <f t="shared" si="9"/>
        <v>5.3874246223701752</v>
      </c>
      <c r="Y23" s="9">
        <v>5</v>
      </c>
      <c r="Z23" s="10">
        <f t="shared" si="10"/>
        <v>31727.200000000001</v>
      </c>
      <c r="AA23" s="11">
        <f t="shared" si="11"/>
        <v>7.7484924474035113</v>
      </c>
      <c r="AC23" s="19" t="s">
        <v>23</v>
      </c>
      <c r="AD23" s="20">
        <v>158636</v>
      </c>
      <c r="AE23" s="11">
        <f t="shared" si="12"/>
        <v>5.4183868328435674</v>
      </c>
      <c r="AF23" s="9">
        <v>5</v>
      </c>
      <c r="AG23" s="10">
        <f t="shared" si="13"/>
        <v>31727.200000000001</v>
      </c>
      <c r="AH23" s="11">
        <f t="shared" si="14"/>
        <v>8.3677366568713545</v>
      </c>
      <c r="AJ23" s="19" t="s">
        <v>23</v>
      </c>
      <c r="AK23" s="20">
        <v>158636</v>
      </c>
      <c r="AL23" s="11">
        <f t="shared" si="15"/>
        <v>5.4493490433169596</v>
      </c>
      <c r="AM23" s="9">
        <v>5</v>
      </c>
      <c r="AN23" s="10">
        <f t="shared" si="16"/>
        <v>31727.200000000001</v>
      </c>
      <c r="AO23" s="11">
        <f t="shared" si="17"/>
        <v>8.9869808663391861</v>
      </c>
      <c r="AQ23" s="19" t="s">
        <v>23</v>
      </c>
      <c r="AR23" s="20">
        <v>158636</v>
      </c>
      <c r="AS23" s="11">
        <f t="shared" si="18"/>
        <v>5.4803112537903509</v>
      </c>
      <c r="AT23" s="9">
        <v>5</v>
      </c>
      <c r="AU23" s="10">
        <f t="shared" si="19"/>
        <v>31727.200000000001</v>
      </c>
      <c r="AV23" s="11">
        <f t="shared" si="20"/>
        <v>9.6062250758070249</v>
      </c>
      <c r="AX23" s="19" t="s">
        <v>23</v>
      </c>
      <c r="AY23" s="20">
        <v>158636</v>
      </c>
      <c r="AZ23" s="11">
        <f t="shared" si="21"/>
        <v>5.5112734642637431</v>
      </c>
      <c r="BA23" s="9">
        <v>5</v>
      </c>
      <c r="BB23" s="10">
        <f t="shared" si="22"/>
        <v>31727.200000000001</v>
      </c>
      <c r="BC23" s="11">
        <f t="shared" si="23"/>
        <v>10.225469285274862</v>
      </c>
      <c r="BE23" s="19" t="s">
        <v>23</v>
      </c>
      <c r="BF23" s="20">
        <v>158636</v>
      </c>
      <c r="BG23" s="11">
        <f t="shared" si="24"/>
        <v>5.5422356747371344</v>
      </c>
      <c r="BH23" s="9">
        <v>5</v>
      </c>
      <c r="BI23" s="10">
        <f t="shared" si="25"/>
        <v>31727.200000000001</v>
      </c>
      <c r="BJ23" s="11">
        <f t="shared" si="26"/>
        <v>10.844713494742695</v>
      </c>
      <c r="BL23" s="19" t="s">
        <v>23</v>
      </c>
      <c r="BM23" s="20">
        <v>158636</v>
      </c>
      <c r="BN23" s="11">
        <f t="shared" si="27"/>
        <v>5.5731978852105266</v>
      </c>
      <c r="BO23" s="9">
        <v>5</v>
      </c>
      <c r="BP23" s="10">
        <f t="shared" si="28"/>
        <v>31727.200000000001</v>
      </c>
      <c r="BQ23" s="11">
        <f t="shared" si="29"/>
        <v>11.463957704210536</v>
      </c>
      <c r="BS23" s="19" t="s">
        <v>23</v>
      </c>
      <c r="BT23" s="20">
        <v>158636</v>
      </c>
      <c r="BU23" s="11">
        <f t="shared" si="30"/>
        <v>5.6041600956839179</v>
      </c>
      <c r="BV23" s="9">
        <v>5</v>
      </c>
      <c r="BW23" s="10">
        <f t="shared" si="31"/>
        <v>31727.200000000001</v>
      </c>
      <c r="BX23" s="11">
        <f t="shared" si="32"/>
        <v>12.083201913678362</v>
      </c>
    </row>
    <row r="24" spans="1:76" x14ac:dyDescent="0.35">
      <c r="A24" s="19" t="s">
        <v>25</v>
      </c>
      <c r="B24" s="20">
        <v>132302</v>
      </c>
      <c r="C24" s="11">
        <f t="shared" si="0"/>
        <v>4.4156305332879482</v>
      </c>
      <c r="D24" s="9">
        <v>4</v>
      </c>
      <c r="E24" s="10">
        <f t="shared" si="1"/>
        <v>33075.5</v>
      </c>
      <c r="F24" s="11">
        <f t="shared" si="2"/>
        <v>10.390763332198699</v>
      </c>
      <c r="G24" s="12"/>
      <c r="H24" s="19" t="s">
        <v>25</v>
      </c>
      <c r="I24" s="20">
        <v>132302</v>
      </c>
      <c r="J24" s="11">
        <f t="shared" si="3"/>
        <v>4.44145293406741</v>
      </c>
      <c r="K24" s="9">
        <v>4</v>
      </c>
      <c r="L24" s="10">
        <f t="shared" si="4"/>
        <v>33075.5</v>
      </c>
      <c r="M24" s="11">
        <f t="shared" si="5"/>
        <v>11.036323351685242</v>
      </c>
      <c r="N24" s="13"/>
      <c r="O24" s="19" t="s">
        <v>25</v>
      </c>
      <c r="P24" s="20">
        <v>132302</v>
      </c>
      <c r="Q24" s="11">
        <f t="shared" si="6"/>
        <v>4.467275334846871</v>
      </c>
      <c r="R24" s="9">
        <v>4</v>
      </c>
      <c r="S24" s="10">
        <f t="shared" si="7"/>
        <v>33075.5</v>
      </c>
      <c r="T24" s="11">
        <f t="shared" si="8"/>
        <v>11.681883371171779</v>
      </c>
      <c r="V24" s="19" t="s">
        <v>25</v>
      </c>
      <c r="W24" s="20">
        <v>132302</v>
      </c>
      <c r="X24" s="11">
        <f t="shared" si="9"/>
        <v>4.4930977356263329</v>
      </c>
      <c r="Y24" s="9">
        <v>4</v>
      </c>
      <c r="Z24" s="10">
        <f t="shared" si="10"/>
        <v>33075.5</v>
      </c>
      <c r="AA24" s="11">
        <f t="shared" si="11"/>
        <v>12.327443390658324</v>
      </c>
      <c r="AC24" s="19" t="s">
        <v>25</v>
      </c>
      <c r="AD24" s="20">
        <v>132302</v>
      </c>
      <c r="AE24" s="11">
        <f t="shared" si="12"/>
        <v>4.5189201364057947</v>
      </c>
      <c r="AF24" s="9">
        <v>4</v>
      </c>
      <c r="AG24" s="10">
        <f t="shared" si="13"/>
        <v>33075.5</v>
      </c>
      <c r="AH24" s="11">
        <f t="shared" si="14"/>
        <v>12.973003410144873</v>
      </c>
      <c r="AJ24" s="19" t="s">
        <v>25</v>
      </c>
      <c r="AK24" s="20">
        <v>132302</v>
      </c>
      <c r="AL24" s="11">
        <f t="shared" si="15"/>
        <v>4.5447425371852566</v>
      </c>
      <c r="AM24" s="9">
        <v>4</v>
      </c>
      <c r="AN24" s="10">
        <f t="shared" si="16"/>
        <v>33075.5</v>
      </c>
      <c r="AO24" s="11">
        <f t="shared" si="17"/>
        <v>13.618563429631411</v>
      </c>
      <c r="AQ24" s="19" t="s">
        <v>25</v>
      </c>
      <c r="AR24" s="20">
        <v>132302</v>
      </c>
      <c r="AS24" s="11">
        <f t="shared" si="18"/>
        <v>4.5705649379647184</v>
      </c>
      <c r="AT24" s="9">
        <v>4</v>
      </c>
      <c r="AU24" s="10">
        <f t="shared" si="19"/>
        <v>33075.5</v>
      </c>
      <c r="AV24" s="11">
        <f t="shared" si="20"/>
        <v>14.264123449117955</v>
      </c>
      <c r="AX24" s="19" t="s">
        <v>25</v>
      </c>
      <c r="AY24" s="20">
        <v>132302</v>
      </c>
      <c r="AZ24" s="11">
        <f t="shared" si="21"/>
        <v>4.5963873387441803</v>
      </c>
      <c r="BA24" s="9">
        <v>4</v>
      </c>
      <c r="BB24" s="10">
        <f t="shared" si="22"/>
        <v>33075.5</v>
      </c>
      <c r="BC24" s="11">
        <f t="shared" si="23"/>
        <v>14.909683468604497</v>
      </c>
      <c r="BE24" s="19" t="s">
        <v>25</v>
      </c>
      <c r="BF24" s="20">
        <v>132302</v>
      </c>
      <c r="BG24" s="11">
        <f t="shared" si="24"/>
        <v>4.6222097395236412</v>
      </c>
      <c r="BH24" s="9">
        <v>4</v>
      </c>
      <c r="BI24" s="10">
        <f t="shared" si="25"/>
        <v>33075.5</v>
      </c>
      <c r="BJ24" s="11">
        <f t="shared" si="26"/>
        <v>15.555243488091037</v>
      </c>
      <c r="BL24" s="19" t="s">
        <v>25</v>
      </c>
      <c r="BM24" s="20">
        <v>132302</v>
      </c>
      <c r="BN24" s="11">
        <f t="shared" si="27"/>
        <v>4.6480321403031031</v>
      </c>
      <c r="BO24" s="9">
        <v>4</v>
      </c>
      <c r="BP24" s="10">
        <f t="shared" si="28"/>
        <v>33075.5</v>
      </c>
      <c r="BQ24" s="11">
        <f t="shared" si="29"/>
        <v>16.200803507577586</v>
      </c>
      <c r="BS24" s="19" t="s">
        <v>25</v>
      </c>
      <c r="BT24" s="20">
        <v>132302</v>
      </c>
      <c r="BU24" s="11">
        <f t="shared" si="30"/>
        <v>4.6738545410825649</v>
      </c>
      <c r="BV24" s="9">
        <v>4</v>
      </c>
      <c r="BW24" s="10">
        <f t="shared" si="31"/>
        <v>33075.5</v>
      </c>
      <c r="BX24" s="11">
        <f t="shared" si="32"/>
        <v>16.846363527064113</v>
      </c>
    </row>
    <row r="25" spans="1:76" x14ac:dyDescent="0.35">
      <c r="A25" s="19"/>
      <c r="B25" s="20">
        <f>SUM(B19:B24)</f>
        <v>776391</v>
      </c>
      <c r="C25" s="40">
        <f>SUM(C19:C24)</f>
        <v>25.91235057194875</v>
      </c>
      <c r="D25" s="20">
        <f>SUM(D19:D24)</f>
        <v>24</v>
      </c>
      <c r="E25" s="20"/>
      <c r="F25" s="20"/>
      <c r="G25" s="12"/>
      <c r="H25" s="19"/>
      <c r="I25" s="20">
        <f>SUM(I19:I24)</f>
        <v>776391</v>
      </c>
      <c r="J25" s="40">
        <f>SUM(J19:J24)</f>
        <v>26.063884785819795</v>
      </c>
      <c r="K25" s="20">
        <f>SUM(K19:K24)</f>
        <v>24</v>
      </c>
      <c r="L25" s="10"/>
      <c r="M25" s="11"/>
      <c r="N25" s="13"/>
      <c r="O25" s="19"/>
      <c r="P25" s="20">
        <f>SUM(P19:P24)</f>
        <v>776391</v>
      </c>
      <c r="Q25" s="40">
        <f>SUM(Q19:Q24)</f>
        <v>26.215418999690836</v>
      </c>
      <c r="R25" s="20">
        <f>SUM(R19:R24)</f>
        <v>24</v>
      </c>
      <c r="S25" s="10"/>
      <c r="T25" s="11"/>
      <c r="V25" s="19"/>
      <c r="W25" s="20">
        <f>SUM(W19:W24)</f>
        <v>776391</v>
      </c>
      <c r="X25" s="40">
        <f>SUM(X19:X24)</f>
        <v>26.366953213561882</v>
      </c>
      <c r="Y25" s="20">
        <f>SUM(Y19:Y24)</f>
        <v>24</v>
      </c>
      <c r="Z25" s="10"/>
      <c r="AA25" s="11"/>
      <c r="AC25" s="19"/>
      <c r="AD25" s="20">
        <f>SUM(AD19:AD24)</f>
        <v>776391</v>
      </c>
      <c r="AE25" s="40">
        <f>SUM(AE19:AE24)</f>
        <v>26.51848742743293</v>
      </c>
      <c r="AF25" s="20">
        <f>SUM(AF19:AF24)</f>
        <v>24</v>
      </c>
      <c r="AG25" s="10"/>
      <c r="AH25" s="11"/>
      <c r="AJ25" s="19"/>
      <c r="AK25" s="20">
        <f>SUM(AK19:AK24)</f>
        <v>776391</v>
      </c>
      <c r="AL25" s="40">
        <f>SUM(AL19:AL24)</f>
        <v>26.670021641303979</v>
      </c>
      <c r="AM25" s="20">
        <f>SUM(AM19:AM24)</f>
        <v>24</v>
      </c>
      <c r="AN25" s="10"/>
      <c r="AO25" s="11"/>
      <c r="AQ25" s="19"/>
      <c r="AR25" s="20">
        <f>SUM(AR19:AR24)</f>
        <v>776391</v>
      </c>
      <c r="AS25" s="40">
        <f>SUM(AS19:AS24)</f>
        <v>26.821555855175017</v>
      </c>
      <c r="AT25" s="20">
        <f>SUM(AT19:AT24)</f>
        <v>24</v>
      </c>
      <c r="AU25" s="10"/>
      <c r="AV25" s="11"/>
      <c r="AX25" s="19"/>
      <c r="AY25" s="20">
        <f>SUM(AY19:AY24)</f>
        <v>776391</v>
      </c>
      <c r="AZ25" s="48">
        <f>SUM(AZ19:AZ24)</f>
        <v>26.973090069046066</v>
      </c>
      <c r="BA25" s="40">
        <f>SUM(BA19:BA24)</f>
        <v>24</v>
      </c>
      <c r="BB25" s="10"/>
      <c r="BC25" s="11"/>
      <c r="BE25" s="19"/>
      <c r="BF25" s="20">
        <f>SUM(BF19:BF24)</f>
        <v>776391</v>
      </c>
      <c r="BG25" s="40">
        <f>SUM(BG19:BG24)</f>
        <v>27.124624282917111</v>
      </c>
      <c r="BH25" s="20">
        <f>SUM(BH19:BH24)</f>
        <v>24</v>
      </c>
      <c r="BI25" s="10"/>
      <c r="BJ25" s="11"/>
      <c r="BL25" s="19"/>
      <c r="BM25" s="20">
        <f>SUM(BM19:BM24)</f>
        <v>776391</v>
      </c>
      <c r="BN25" s="40">
        <f>SUM(BN19:BN24)</f>
        <v>27.276158496788156</v>
      </c>
      <c r="BO25" s="20">
        <f>SUM(BO19:BO24)</f>
        <v>24</v>
      </c>
      <c r="BP25" s="10"/>
      <c r="BQ25" s="11"/>
      <c r="BS25" s="19"/>
      <c r="BT25" s="20">
        <f>SUM(BT19:BT24)</f>
        <v>776391</v>
      </c>
      <c r="BU25" s="40">
        <f>SUM(BU19:BU24)</f>
        <v>27.427692710659198</v>
      </c>
      <c r="BV25" s="20">
        <f>SUM(BV19:BV24)</f>
        <v>24</v>
      </c>
      <c r="BW25" s="10"/>
      <c r="BX25" s="11"/>
    </row>
    <row r="26" spans="1:76" x14ac:dyDescent="0.35">
      <c r="A26" s="19"/>
      <c r="B26" s="20"/>
      <c r="C26" s="11"/>
      <c r="E26" s="10"/>
      <c r="F26" s="11"/>
      <c r="G26" s="12"/>
      <c r="H26" s="19"/>
      <c r="I26" s="20"/>
      <c r="J26" s="11"/>
      <c r="L26" s="10"/>
      <c r="M26" s="11"/>
      <c r="N26" s="13"/>
      <c r="O26" s="19"/>
      <c r="P26" s="20"/>
      <c r="Q26" s="11"/>
      <c r="S26" s="10"/>
      <c r="T26" s="11"/>
      <c r="V26" s="19"/>
      <c r="W26" s="20"/>
      <c r="X26" s="11"/>
      <c r="Z26" s="10"/>
      <c r="AA26" s="11"/>
      <c r="AC26" s="19"/>
      <c r="AD26" s="20"/>
      <c r="AE26" s="11"/>
      <c r="AG26" s="10"/>
      <c r="AH26" s="11"/>
      <c r="AJ26" s="19"/>
      <c r="AK26" s="20"/>
      <c r="AL26" s="11"/>
      <c r="AN26" s="10"/>
      <c r="AO26" s="11"/>
      <c r="AQ26" s="19"/>
      <c r="AR26" s="20"/>
      <c r="AS26" s="11"/>
      <c r="AU26" s="10"/>
      <c r="AV26" s="11"/>
      <c r="AX26" s="19"/>
      <c r="AY26" s="20"/>
      <c r="BB26" s="10"/>
      <c r="BC26" s="11"/>
      <c r="BE26" s="19"/>
      <c r="BF26" s="20"/>
      <c r="BG26" s="11"/>
      <c r="BI26" s="10"/>
      <c r="BJ26" s="11"/>
      <c r="BL26" s="19"/>
      <c r="BM26" s="20"/>
      <c r="BN26" s="11"/>
      <c r="BP26" s="10"/>
      <c r="BQ26" s="11"/>
      <c r="BS26" s="19"/>
      <c r="BT26" s="20"/>
      <c r="BU26" s="11"/>
      <c r="BW26" s="10"/>
      <c r="BX26" s="11"/>
    </row>
    <row r="27" spans="1:76" x14ac:dyDescent="0.35">
      <c r="A27" s="38" t="s">
        <v>69</v>
      </c>
      <c r="B27" s="20"/>
      <c r="C27" s="11"/>
      <c r="E27" s="10"/>
      <c r="F27" s="11"/>
      <c r="G27" s="12"/>
      <c r="H27" s="38" t="s">
        <v>69</v>
      </c>
      <c r="I27" s="20"/>
      <c r="J27" s="11"/>
      <c r="L27" s="10"/>
      <c r="M27" s="11"/>
      <c r="N27" s="13"/>
      <c r="O27" s="38" t="s">
        <v>69</v>
      </c>
      <c r="P27" s="20"/>
      <c r="Q27" s="11"/>
      <c r="S27" s="10"/>
      <c r="T27" s="11"/>
      <c r="V27" s="38" t="s">
        <v>69</v>
      </c>
      <c r="W27" s="20"/>
      <c r="X27" s="11"/>
      <c r="Z27" s="10"/>
      <c r="AA27" s="11"/>
      <c r="AC27" s="38" t="s">
        <v>69</v>
      </c>
      <c r="AD27" s="20"/>
      <c r="AE27" s="11"/>
      <c r="AG27" s="10"/>
      <c r="AH27" s="11"/>
      <c r="AJ27" s="38" t="s">
        <v>69</v>
      </c>
      <c r="AK27" s="20"/>
      <c r="AL27" s="11"/>
      <c r="AN27" s="10"/>
      <c r="AO27" s="11"/>
      <c r="AQ27" s="38" t="s">
        <v>69</v>
      </c>
      <c r="AR27" s="20"/>
      <c r="AS27" s="11"/>
      <c r="AU27" s="10"/>
      <c r="AV27" s="11"/>
      <c r="AX27" s="38" t="s">
        <v>69</v>
      </c>
      <c r="AY27" s="20"/>
      <c r="BB27" s="10"/>
      <c r="BC27" s="11"/>
      <c r="BE27" s="38" t="s">
        <v>69</v>
      </c>
      <c r="BF27" s="20"/>
      <c r="BG27" s="11"/>
      <c r="BI27" s="10"/>
      <c r="BJ27" s="11"/>
      <c r="BL27" s="38" t="s">
        <v>69</v>
      </c>
      <c r="BM27" s="20"/>
      <c r="BN27" s="11"/>
      <c r="BP27" s="10"/>
      <c r="BQ27" s="11"/>
      <c r="BS27" s="38" t="s">
        <v>69</v>
      </c>
      <c r="BT27" s="20"/>
      <c r="BU27" s="11"/>
      <c r="BW27" s="10"/>
      <c r="BX27" s="11"/>
    </row>
    <row r="28" spans="1:76" x14ac:dyDescent="0.35">
      <c r="A28" s="19" t="s">
        <v>9</v>
      </c>
      <c r="B28" s="20">
        <v>130930</v>
      </c>
      <c r="C28" s="11">
        <f>B28/B$6</f>
        <v>4.3698395014692979</v>
      </c>
      <c r="D28" s="9">
        <v>4</v>
      </c>
      <c r="E28" s="10">
        <f>B28/D28</f>
        <v>32732.5</v>
      </c>
      <c r="F28" s="11">
        <f>(E28-B$6)*100/B$6</f>
        <v>9.2459875367324411</v>
      </c>
      <c r="G28" s="12"/>
      <c r="H28" s="19" t="s">
        <v>9</v>
      </c>
      <c r="I28" s="20">
        <v>130930</v>
      </c>
      <c r="J28" s="11">
        <f>I28/I$6</f>
        <v>4.395394118436954</v>
      </c>
      <c r="K28" s="9">
        <v>4</v>
      </c>
      <c r="L28" s="10">
        <f>I28/K28</f>
        <v>32732.5</v>
      </c>
      <c r="M28" s="11">
        <f>(L28-I$6)*100/I$6</f>
        <v>9.8848529609238618</v>
      </c>
      <c r="N28" s="13"/>
      <c r="O28" s="19" t="s">
        <v>9</v>
      </c>
      <c r="P28" s="20">
        <v>130930</v>
      </c>
      <c r="Q28" s="11">
        <f>P28/P$6</f>
        <v>4.4209487354046111</v>
      </c>
      <c r="R28" s="9">
        <v>4</v>
      </c>
      <c r="S28" s="10">
        <f>P28/R28</f>
        <v>32732.5</v>
      </c>
      <c r="T28" s="11">
        <f>(S28-P$6)*100/P$6</f>
        <v>10.523718385115274</v>
      </c>
      <c r="V28" s="19" t="s">
        <v>9</v>
      </c>
      <c r="W28" s="20">
        <v>130930</v>
      </c>
      <c r="X28" s="11">
        <f>W28/W$6</f>
        <v>4.4465033523722681</v>
      </c>
      <c r="Y28" s="9">
        <v>4</v>
      </c>
      <c r="Z28" s="10">
        <f>W28/Y28</f>
        <v>32732.5</v>
      </c>
      <c r="AA28" s="11">
        <f>(Z28-W$6)*100/W$6</f>
        <v>11.162583809306694</v>
      </c>
      <c r="AC28" s="19" t="s">
        <v>9</v>
      </c>
      <c r="AD28" s="20">
        <v>130930</v>
      </c>
      <c r="AE28" s="11">
        <f>AD28/AD$6</f>
        <v>4.4720579693399252</v>
      </c>
      <c r="AF28" s="9">
        <v>4</v>
      </c>
      <c r="AG28" s="10">
        <f>AD28/AF28</f>
        <v>32732.5</v>
      </c>
      <c r="AH28" s="11">
        <f>(AG28-AD$6)*100/AD$6</f>
        <v>11.801449233498118</v>
      </c>
      <c r="AJ28" s="19" t="s">
        <v>9</v>
      </c>
      <c r="AK28" s="20">
        <v>130930</v>
      </c>
      <c r="AL28" s="11">
        <f>AK28/AK$6</f>
        <v>4.4976125863075813</v>
      </c>
      <c r="AM28" s="9">
        <v>4</v>
      </c>
      <c r="AN28" s="10">
        <f>AK28/AM28</f>
        <v>32732.5</v>
      </c>
      <c r="AO28" s="11">
        <f>(AN28-AK$6)*100/AK$6</f>
        <v>12.440314657689534</v>
      </c>
      <c r="AQ28" s="19" t="s">
        <v>9</v>
      </c>
      <c r="AR28" s="20">
        <v>130930</v>
      </c>
      <c r="AS28" s="11">
        <f>AR28/AR$6</f>
        <v>4.5231672032752384</v>
      </c>
      <c r="AT28" s="9">
        <v>4</v>
      </c>
      <c r="AU28" s="10">
        <f>AR28/AT28</f>
        <v>32732.5</v>
      </c>
      <c r="AV28" s="11">
        <f>(AU28-AR$6)*100/AR$6</f>
        <v>13.079180081880953</v>
      </c>
      <c r="AX28" s="19" t="s">
        <v>9</v>
      </c>
      <c r="AY28" s="20">
        <v>130930</v>
      </c>
      <c r="AZ28" s="11">
        <f>AY28/AY$6</f>
        <v>4.5487218202428945</v>
      </c>
      <c r="BA28" s="9">
        <v>4</v>
      </c>
      <c r="BB28" s="10">
        <f>AY28/BA28</f>
        <v>32732.5</v>
      </c>
      <c r="BC28" s="11">
        <f>(BB28-AY$6)*100/AY$6</f>
        <v>13.718045506072372</v>
      </c>
      <c r="BE28" s="19" t="s">
        <v>9</v>
      </c>
      <c r="BF28" s="20">
        <v>130930</v>
      </c>
      <c r="BG28" s="11">
        <f>BF28/BF$6</f>
        <v>4.5742764372105515</v>
      </c>
      <c r="BH28" s="9">
        <v>4</v>
      </c>
      <c r="BI28" s="10">
        <f>BF28/BH28</f>
        <v>32732.5</v>
      </c>
      <c r="BJ28" s="11">
        <f>(BI28-BF$6)*100/BF$6</f>
        <v>14.356910930263785</v>
      </c>
      <c r="BL28" s="19" t="s">
        <v>9</v>
      </c>
      <c r="BM28" s="20">
        <v>130930</v>
      </c>
      <c r="BN28" s="11">
        <f>BM28/BM$6</f>
        <v>4.5998310541782086</v>
      </c>
      <c r="BO28" s="9">
        <v>4</v>
      </c>
      <c r="BP28" s="10">
        <f>BM28/BO28</f>
        <v>32732.5</v>
      </c>
      <c r="BQ28" s="11">
        <f>(BP28-BM$6)*100/BM$6</f>
        <v>14.995776354455209</v>
      </c>
      <c r="BS28" s="19" t="s">
        <v>9</v>
      </c>
      <c r="BT28" s="20">
        <v>130930</v>
      </c>
      <c r="BU28" s="11">
        <f>BT28/BT$6</f>
        <v>4.6253856711458647</v>
      </c>
      <c r="BV28" s="9">
        <v>4</v>
      </c>
      <c r="BW28" s="10">
        <f>BT28/BV28</f>
        <v>32732.5</v>
      </c>
      <c r="BX28" s="11">
        <f>(BW28-BT$6)*100/BT$6</f>
        <v>15.634641778646616</v>
      </c>
    </row>
    <row r="29" spans="1:76" x14ac:dyDescent="0.35">
      <c r="A29" s="19" t="s">
        <v>10</v>
      </c>
      <c r="B29" s="20">
        <v>131341</v>
      </c>
      <c r="C29" s="11">
        <f>B29/B$6</f>
        <v>4.3835567857823188</v>
      </c>
      <c r="D29" s="9">
        <v>4</v>
      </c>
      <c r="E29" s="10">
        <f>B29/D29</f>
        <v>32835.25</v>
      </c>
      <c r="F29" s="11">
        <f>(E29-B$6)*100/B$6</f>
        <v>9.5889196445579756</v>
      </c>
      <c r="G29" s="12"/>
      <c r="H29" s="19" t="s">
        <v>10</v>
      </c>
      <c r="I29" s="20">
        <v>131341</v>
      </c>
      <c r="J29" s="11">
        <f>I29/I$6</f>
        <v>4.4091916207868938</v>
      </c>
      <c r="K29" s="9">
        <v>4</v>
      </c>
      <c r="L29" s="10">
        <f>I29/K29</f>
        <v>32835.25</v>
      </c>
      <c r="M29" s="11">
        <f>(L29-I$6)*100/I$6</f>
        <v>10.229790519672351</v>
      </c>
      <c r="N29" s="13"/>
      <c r="O29" s="19" t="s">
        <v>10</v>
      </c>
      <c r="P29" s="20">
        <v>131341</v>
      </c>
      <c r="Q29" s="11">
        <f>P29/P$6</f>
        <v>4.4348264557914687</v>
      </c>
      <c r="R29" s="9">
        <v>4</v>
      </c>
      <c r="S29" s="10">
        <f>P29/R29</f>
        <v>32835.25</v>
      </c>
      <c r="T29" s="11">
        <f>(S29-P$6)*100/P$6</f>
        <v>10.870661394786719</v>
      </c>
      <c r="V29" s="19" t="s">
        <v>10</v>
      </c>
      <c r="W29" s="20">
        <v>131341</v>
      </c>
      <c r="X29" s="11">
        <f>W29/W$6</f>
        <v>4.4604612907960437</v>
      </c>
      <c r="Y29" s="9">
        <v>4</v>
      </c>
      <c r="Z29" s="10">
        <f>W29/Y29</f>
        <v>32835.25</v>
      </c>
      <c r="AA29" s="11">
        <f>(Z29-W$6)*100/W$6</f>
        <v>11.511532269901098</v>
      </c>
      <c r="AC29" s="19" t="s">
        <v>10</v>
      </c>
      <c r="AD29" s="20">
        <v>131341</v>
      </c>
      <c r="AE29" s="11">
        <f>AD29/AD$6</f>
        <v>4.4860961258006187</v>
      </c>
      <c r="AF29" s="9">
        <v>4</v>
      </c>
      <c r="AG29" s="10">
        <f>AD29/AF29</f>
        <v>32835.25</v>
      </c>
      <c r="AH29" s="11">
        <f>(AG29-AD$6)*100/AD$6</f>
        <v>12.152403145015477</v>
      </c>
      <c r="AJ29" s="19" t="s">
        <v>10</v>
      </c>
      <c r="AK29" s="20">
        <v>131341</v>
      </c>
      <c r="AL29" s="11">
        <f>AK29/AK$6</f>
        <v>4.5117309608051936</v>
      </c>
      <c r="AM29" s="9">
        <v>4</v>
      </c>
      <c r="AN29" s="10">
        <f>AK29/AM29</f>
        <v>32835.25</v>
      </c>
      <c r="AO29" s="11">
        <f>(AN29-AK$6)*100/AK$6</f>
        <v>12.793274020129848</v>
      </c>
      <c r="AQ29" s="19" t="s">
        <v>10</v>
      </c>
      <c r="AR29" s="20">
        <v>131341</v>
      </c>
      <c r="AS29" s="11">
        <f>AR29/AR$6</f>
        <v>4.5373657958097686</v>
      </c>
      <c r="AT29" s="9">
        <v>4</v>
      </c>
      <c r="AU29" s="10">
        <f>AR29/AT29</f>
        <v>32835.25</v>
      </c>
      <c r="AV29" s="11">
        <f>(AU29-AR$6)*100/AR$6</f>
        <v>13.434144895244224</v>
      </c>
      <c r="AX29" s="19" t="s">
        <v>10</v>
      </c>
      <c r="AY29" s="20">
        <v>131341</v>
      </c>
      <c r="AZ29" s="11">
        <f>AY29/AY$6</f>
        <v>4.5630006308143436</v>
      </c>
      <c r="BA29" s="9">
        <v>4</v>
      </c>
      <c r="BB29" s="10">
        <f>AY29/BA29</f>
        <v>32835.25</v>
      </c>
      <c r="BC29" s="11">
        <f>(BB29-AY$6)*100/AY$6</f>
        <v>14.075015770358599</v>
      </c>
      <c r="BE29" s="19" t="s">
        <v>10</v>
      </c>
      <c r="BF29" s="20">
        <v>131341</v>
      </c>
      <c r="BG29" s="11">
        <f>BF29/BF$6</f>
        <v>4.5886354658189186</v>
      </c>
      <c r="BH29" s="9">
        <v>4</v>
      </c>
      <c r="BI29" s="10">
        <f>BF29/BH29</f>
        <v>32835.25</v>
      </c>
      <c r="BJ29" s="11">
        <f>(BI29-BF$6)*100/BF$6</f>
        <v>14.71588664547297</v>
      </c>
      <c r="BL29" s="19" t="s">
        <v>10</v>
      </c>
      <c r="BM29" s="20">
        <v>131341</v>
      </c>
      <c r="BN29" s="11">
        <f>BM29/BM$6</f>
        <v>4.6142703008234935</v>
      </c>
      <c r="BO29" s="9">
        <v>4</v>
      </c>
      <c r="BP29" s="10">
        <f>BM29/BO29</f>
        <v>32835.25</v>
      </c>
      <c r="BQ29" s="11">
        <f>(BP29-BM$6)*100/BM$6</f>
        <v>15.356757520587349</v>
      </c>
      <c r="BS29" s="19" t="s">
        <v>10</v>
      </c>
      <c r="BT29" s="20">
        <v>131341</v>
      </c>
      <c r="BU29" s="11">
        <f>BT29/BT$6</f>
        <v>4.6399051358280685</v>
      </c>
      <c r="BV29" s="9">
        <v>4</v>
      </c>
      <c r="BW29" s="10">
        <f>BT29/BV29</f>
        <v>32835.25</v>
      </c>
      <c r="BX29" s="11">
        <f>(BW29-BT$6)*100/BT$6</f>
        <v>15.997628395701712</v>
      </c>
    </row>
    <row r="30" spans="1:76" x14ac:dyDescent="0.35">
      <c r="A30" s="19" t="s">
        <v>11</v>
      </c>
      <c r="B30" s="20">
        <v>96012</v>
      </c>
      <c r="C30" s="11">
        <f>B30/B$6</f>
        <v>3.2044377164520754</v>
      </c>
      <c r="D30" s="9">
        <v>3</v>
      </c>
      <c r="E30" s="10">
        <f>B30/D30</f>
        <v>32004</v>
      </c>
      <c r="F30" s="11">
        <f>(E30-B$6)*100/B$6</f>
        <v>6.8145905484025073</v>
      </c>
      <c r="G30" s="12"/>
      <c r="H30" s="19" t="s">
        <v>11</v>
      </c>
      <c r="I30" s="20">
        <v>96012</v>
      </c>
      <c r="J30" s="11">
        <f>I30/I$6</f>
        <v>3.2231771183026723</v>
      </c>
      <c r="K30" s="9">
        <v>3</v>
      </c>
      <c r="L30" s="10">
        <f>I30/K30</f>
        <v>32004</v>
      </c>
      <c r="M30" s="11">
        <f>(L30-I$6)*100/I$6</f>
        <v>7.4392372767557404</v>
      </c>
      <c r="N30" s="13"/>
      <c r="O30" s="19" t="s">
        <v>11</v>
      </c>
      <c r="P30" s="20">
        <v>96012</v>
      </c>
      <c r="Q30" s="11">
        <f>P30/P$6</f>
        <v>3.2419165201532691</v>
      </c>
      <c r="R30" s="9">
        <v>3</v>
      </c>
      <c r="S30" s="10">
        <f>P30/R30</f>
        <v>32004</v>
      </c>
      <c r="T30" s="11">
        <f>(S30-P$6)*100/P$6</f>
        <v>8.0638840051089655</v>
      </c>
      <c r="V30" s="19" t="s">
        <v>11</v>
      </c>
      <c r="W30" s="20">
        <v>96012</v>
      </c>
      <c r="X30" s="11">
        <f>W30/W$6</f>
        <v>3.260655922003866</v>
      </c>
      <c r="Y30" s="9">
        <v>3</v>
      </c>
      <c r="Z30" s="10">
        <f>W30/Y30</f>
        <v>32004</v>
      </c>
      <c r="AA30" s="11">
        <f>(Z30-W$6)*100/W$6</f>
        <v>8.6885307334621995</v>
      </c>
      <c r="AC30" s="19" t="s">
        <v>11</v>
      </c>
      <c r="AD30" s="20">
        <v>96012</v>
      </c>
      <c r="AE30" s="11">
        <f>AD30/AD$6</f>
        <v>3.2793953238544633</v>
      </c>
      <c r="AF30" s="9">
        <v>3</v>
      </c>
      <c r="AG30" s="10">
        <f>AD30/AF30</f>
        <v>32004</v>
      </c>
      <c r="AH30" s="11">
        <f>(AG30-AD$6)*100/AD$6</f>
        <v>9.313177461815437</v>
      </c>
      <c r="AJ30" s="19" t="s">
        <v>11</v>
      </c>
      <c r="AK30" s="20">
        <v>96012</v>
      </c>
      <c r="AL30" s="11">
        <f>AK30/AK$6</f>
        <v>3.2981347257050597</v>
      </c>
      <c r="AM30" s="9">
        <v>3</v>
      </c>
      <c r="AN30" s="10">
        <f>AK30/AM30</f>
        <v>32004</v>
      </c>
      <c r="AO30" s="11">
        <f>(AN30-AK$6)*100/AK$6</f>
        <v>9.9378241901686639</v>
      </c>
      <c r="AQ30" s="19" t="s">
        <v>11</v>
      </c>
      <c r="AR30" s="20">
        <v>96012</v>
      </c>
      <c r="AS30" s="11">
        <f>AR30/AR$6</f>
        <v>3.316874127555657</v>
      </c>
      <c r="AT30" s="9">
        <v>3</v>
      </c>
      <c r="AU30" s="10">
        <f>AR30/AT30</f>
        <v>32004</v>
      </c>
      <c r="AV30" s="11">
        <f>(AU30-AR$6)*100/AR$6</f>
        <v>10.562470918521898</v>
      </c>
      <c r="AX30" s="19" t="s">
        <v>11</v>
      </c>
      <c r="AY30" s="20">
        <v>96012</v>
      </c>
      <c r="AZ30" s="11">
        <f>AY30/AY$6</f>
        <v>3.3356135294062539</v>
      </c>
      <c r="BA30" s="9">
        <v>3</v>
      </c>
      <c r="BB30" s="10">
        <f>AY30/BA30</f>
        <v>32004</v>
      </c>
      <c r="BC30" s="11">
        <f>(BB30-AY$6)*100/AY$6</f>
        <v>11.187117646875128</v>
      </c>
      <c r="BE30" s="19" t="s">
        <v>11</v>
      </c>
      <c r="BF30" s="20">
        <v>96012</v>
      </c>
      <c r="BG30" s="11">
        <f>BF30/BF$6</f>
        <v>3.3543529312568507</v>
      </c>
      <c r="BH30" s="9">
        <v>3</v>
      </c>
      <c r="BI30" s="10">
        <f>BF30/BH30</f>
        <v>32004</v>
      </c>
      <c r="BJ30" s="11">
        <f>(BI30-BF$6)*100/BF$6</f>
        <v>11.811764375228357</v>
      </c>
      <c r="BL30" s="19" t="s">
        <v>11</v>
      </c>
      <c r="BM30" s="20">
        <v>96012</v>
      </c>
      <c r="BN30" s="11">
        <f>BM30/BM$6</f>
        <v>3.3730923331074476</v>
      </c>
      <c r="BO30" s="9">
        <v>3</v>
      </c>
      <c r="BP30" s="10">
        <f>BM30/BO30</f>
        <v>32004</v>
      </c>
      <c r="BQ30" s="11">
        <f>(BP30-BM$6)*100/BM$6</f>
        <v>12.436411103581595</v>
      </c>
      <c r="BS30" s="19" t="s">
        <v>11</v>
      </c>
      <c r="BT30" s="20">
        <v>96012</v>
      </c>
      <c r="BU30" s="11">
        <f>BT30/BT$6</f>
        <v>3.3918317349580445</v>
      </c>
      <c r="BV30" s="9">
        <v>3</v>
      </c>
      <c r="BW30" s="10">
        <f>BT30/BV30</f>
        <v>32004</v>
      </c>
      <c r="BX30" s="11">
        <f>(BW30-BT$6)*100/BT$6</f>
        <v>13.061057831934814</v>
      </c>
    </row>
    <row r="31" spans="1:76" x14ac:dyDescent="0.35">
      <c r="A31" s="19" t="s">
        <v>12</v>
      </c>
      <c r="B31" s="20">
        <v>130716</v>
      </c>
      <c r="C31" s="11">
        <f>B31/B$6</f>
        <v>4.3626971685179923</v>
      </c>
      <c r="D31" s="9">
        <v>4</v>
      </c>
      <c r="E31" s="10">
        <f>B31/D31</f>
        <v>32679</v>
      </c>
      <c r="F31" s="11">
        <f>(E31-B$6)*100/B$6</f>
        <v>9.0674292129498042</v>
      </c>
      <c r="G31" s="12"/>
      <c r="H31" s="19" t="s">
        <v>12</v>
      </c>
      <c r="I31" s="20">
        <v>130716</v>
      </c>
      <c r="J31" s="11">
        <f>I31/I$6</f>
        <v>4.3882100174566938</v>
      </c>
      <c r="K31" s="9">
        <v>4</v>
      </c>
      <c r="L31" s="10">
        <f>I31/K31</f>
        <v>32679</v>
      </c>
      <c r="M31" s="11">
        <f>(L31-I$6)*100/I$6</f>
        <v>9.7052504364173497</v>
      </c>
      <c r="N31" s="13"/>
      <c r="O31" s="19" t="s">
        <v>12</v>
      </c>
      <c r="P31" s="20">
        <v>130716</v>
      </c>
      <c r="Q31" s="11">
        <f>P31/P$6</f>
        <v>4.4137228663953954</v>
      </c>
      <c r="R31" s="9">
        <v>4</v>
      </c>
      <c r="S31" s="10">
        <f>P31/R31</f>
        <v>32679</v>
      </c>
      <c r="T31" s="11">
        <f>(S31-P$6)*100/P$6</f>
        <v>10.343071659884886</v>
      </c>
      <c r="V31" s="19" t="s">
        <v>12</v>
      </c>
      <c r="W31" s="20">
        <v>130716</v>
      </c>
      <c r="X31" s="11">
        <f>W31/W$6</f>
        <v>4.4392357153340969</v>
      </c>
      <c r="Y31" s="9">
        <v>4</v>
      </c>
      <c r="Z31" s="10">
        <f>W31/Y31</f>
        <v>32679</v>
      </c>
      <c r="AA31" s="11">
        <f>(Z31-W$6)*100/W$6</f>
        <v>10.980892883352432</v>
      </c>
      <c r="AC31" s="19" t="s">
        <v>12</v>
      </c>
      <c r="AD31" s="20">
        <v>130716</v>
      </c>
      <c r="AE31" s="11">
        <f>AD31/AD$6</f>
        <v>4.4647485642727993</v>
      </c>
      <c r="AF31" s="9">
        <v>4</v>
      </c>
      <c r="AG31" s="10">
        <f>AD31/AF31</f>
        <v>32679</v>
      </c>
      <c r="AH31" s="11">
        <f>(AG31-AD$6)*100/AD$6</f>
        <v>11.618714106819981</v>
      </c>
      <c r="AJ31" s="19" t="s">
        <v>12</v>
      </c>
      <c r="AK31" s="20">
        <v>130716</v>
      </c>
      <c r="AL31" s="11">
        <f>AK31/AK$6</f>
        <v>4.4902614132115009</v>
      </c>
      <c r="AM31" s="9">
        <v>4</v>
      </c>
      <c r="AN31" s="10">
        <f>AK31/AM31</f>
        <v>32679</v>
      </c>
      <c r="AO31" s="11">
        <f>(AN31-AK$6)*100/AK$6</f>
        <v>12.25653533028752</v>
      </c>
      <c r="AQ31" s="19" t="s">
        <v>12</v>
      </c>
      <c r="AR31" s="20">
        <v>130716</v>
      </c>
      <c r="AS31" s="11">
        <f>AR31/AR$6</f>
        <v>4.5157742621502024</v>
      </c>
      <c r="AT31" s="9">
        <v>4</v>
      </c>
      <c r="AU31" s="10">
        <f>AR31/AT31</f>
        <v>32679</v>
      </c>
      <c r="AV31" s="11">
        <f>(AU31-AR$6)*100/AR$6</f>
        <v>12.894356553755065</v>
      </c>
      <c r="AX31" s="19" t="s">
        <v>12</v>
      </c>
      <c r="AY31" s="20">
        <v>130716</v>
      </c>
      <c r="AZ31" s="11">
        <f>AY31/AY$6</f>
        <v>4.5412871110889039</v>
      </c>
      <c r="BA31" s="9">
        <v>4</v>
      </c>
      <c r="BB31" s="10">
        <f>AY31/BA31</f>
        <v>32679</v>
      </c>
      <c r="BC31" s="11">
        <f>(BB31-AY$6)*100/AY$6</f>
        <v>13.532177777222607</v>
      </c>
      <c r="BE31" s="19" t="s">
        <v>12</v>
      </c>
      <c r="BF31" s="20">
        <v>130716</v>
      </c>
      <c r="BG31" s="11">
        <f>BF31/BF$6</f>
        <v>4.5667999600276055</v>
      </c>
      <c r="BH31" s="9">
        <v>4</v>
      </c>
      <c r="BI31" s="10">
        <f>BF31/BH31</f>
        <v>32679</v>
      </c>
      <c r="BJ31" s="11">
        <f>(BI31-BF$6)*100/BF$6</f>
        <v>14.169999000690147</v>
      </c>
      <c r="BL31" s="19" t="s">
        <v>12</v>
      </c>
      <c r="BM31" s="20">
        <v>130716</v>
      </c>
      <c r="BN31" s="11">
        <f>BM31/BM$6</f>
        <v>4.5923128089663079</v>
      </c>
      <c r="BO31" s="9">
        <v>4</v>
      </c>
      <c r="BP31" s="10">
        <f>BM31/BO31</f>
        <v>32679</v>
      </c>
      <c r="BQ31" s="11">
        <f>(BP31-BM$6)*100/BM$6</f>
        <v>14.807820224157696</v>
      </c>
      <c r="BS31" s="19" t="s">
        <v>12</v>
      </c>
      <c r="BT31" s="20">
        <v>130716</v>
      </c>
      <c r="BU31" s="11">
        <f>BT31/BT$6</f>
        <v>4.6178256579050094</v>
      </c>
      <c r="BV31" s="9">
        <v>4</v>
      </c>
      <c r="BW31" s="10">
        <f>BT31/BV31</f>
        <v>32679</v>
      </c>
      <c r="BX31" s="11">
        <f>(BW31-BT$6)*100/BT$6</f>
        <v>15.445641447625228</v>
      </c>
    </row>
    <row r="32" spans="1:76" x14ac:dyDescent="0.35">
      <c r="A32" s="19" t="s">
        <v>13</v>
      </c>
      <c r="B32" s="20">
        <v>92232</v>
      </c>
      <c r="C32" s="11">
        <f>B32/B$6</f>
        <v>3.0782787512374266</v>
      </c>
      <c r="D32" s="9">
        <v>3</v>
      </c>
      <c r="E32" s="10">
        <f>B32/D32</f>
        <v>30744</v>
      </c>
      <c r="F32" s="11">
        <f>(E32-B$6)*100/B$6</f>
        <v>2.609291707914219</v>
      </c>
      <c r="G32" s="12"/>
      <c r="H32" s="19" t="s">
        <v>13</v>
      </c>
      <c r="I32" s="20">
        <v>92232</v>
      </c>
      <c r="J32" s="11">
        <f>I32/I$6</f>
        <v>3.096280381361622</v>
      </c>
      <c r="K32" s="9">
        <v>3</v>
      </c>
      <c r="L32" s="10">
        <f>I32/K32</f>
        <v>30744</v>
      </c>
      <c r="M32" s="11">
        <f>(L32-I$6)*100/I$6</f>
        <v>3.2093460453874045</v>
      </c>
      <c r="N32" s="13"/>
      <c r="O32" s="19" t="s">
        <v>13</v>
      </c>
      <c r="P32" s="20">
        <v>92232</v>
      </c>
      <c r="Q32" s="11">
        <f>P32/P$6</f>
        <v>3.1142820114858174</v>
      </c>
      <c r="R32" s="9">
        <v>3</v>
      </c>
      <c r="S32" s="10">
        <f>P32/R32</f>
        <v>30744</v>
      </c>
      <c r="T32" s="11">
        <f>(S32-P$6)*100/P$6</f>
        <v>3.8094003828605811</v>
      </c>
      <c r="V32" s="19" t="s">
        <v>13</v>
      </c>
      <c r="W32" s="20">
        <v>92232</v>
      </c>
      <c r="X32" s="11">
        <f>W32/W$6</f>
        <v>3.1322836416100128</v>
      </c>
      <c r="Y32" s="9">
        <v>3</v>
      </c>
      <c r="Z32" s="10">
        <f>W32/Y32</f>
        <v>30744</v>
      </c>
      <c r="AA32" s="11">
        <f>(Z32-W$6)*100/W$6</f>
        <v>4.4094547203337671</v>
      </c>
      <c r="AC32" s="19" t="s">
        <v>13</v>
      </c>
      <c r="AD32" s="20">
        <v>92232</v>
      </c>
      <c r="AE32" s="11">
        <f>AD32/AD$6</f>
        <v>3.1502852717342087</v>
      </c>
      <c r="AF32" s="9">
        <v>3</v>
      </c>
      <c r="AG32" s="10">
        <f>AD32/AF32</f>
        <v>30744</v>
      </c>
      <c r="AH32" s="11">
        <f>(AG32-AD$6)*100/AD$6</f>
        <v>5.0095090578069543</v>
      </c>
      <c r="AJ32" s="19" t="s">
        <v>13</v>
      </c>
      <c r="AK32" s="20">
        <v>92232</v>
      </c>
      <c r="AL32" s="11">
        <f>AK32/AK$6</f>
        <v>3.1682869018584041</v>
      </c>
      <c r="AM32" s="9">
        <v>3</v>
      </c>
      <c r="AN32" s="10">
        <f>AK32/AM32</f>
        <v>30744</v>
      </c>
      <c r="AO32" s="11">
        <f>(AN32-AK$6)*100/AK$6</f>
        <v>5.6095633952801345</v>
      </c>
      <c r="AQ32" s="19" t="s">
        <v>13</v>
      </c>
      <c r="AR32" s="20">
        <v>92232</v>
      </c>
      <c r="AS32" s="11">
        <f>AR32/AR$6</f>
        <v>3.1862885319825995</v>
      </c>
      <c r="AT32" s="9">
        <v>3</v>
      </c>
      <c r="AU32" s="10">
        <f>AR32/AT32</f>
        <v>30744</v>
      </c>
      <c r="AV32" s="11">
        <f>(AU32-AR$6)*100/AR$6</f>
        <v>6.2096177327533182</v>
      </c>
      <c r="AX32" s="19" t="s">
        <v>13</v>
      </c>
      <c r="AY32" s="20">
        <v>92232</v>
      </c>
      <c r="AZ32" s="11">
        <f>AY32/AY$6</f>
        <v>3.204290162106795</v>
      </c>
      <c r="BA32" s="9">
        <v>3</v>
      </c>
      <c r="BB32" s="10">
        <f>AY32/BA32</f>
        <v>30744</v>
      </c>
      <c r="BC32" s="11">
        <f>(BB32-AY$6)*100/AY$6</f>
        <v>6.8096720702265019</v>
      </c>
      <c r="BE32" s="19" t="s">
        <v>13</v>
      </c>
      <c r="BF32" s="20">
        <v>92232</v>
      </c>
      <c r="BG32" s="11">
        <f>BF32/BF$6</f>
        <v>3.2222917922309904</v>
      </c>
      <c r="BH32" s="9">
        <v>3</v>
      </c>
      <c r="BI32" s="10">
        <f>BF32/BH32</f>
        <v>30744</v>
      </c>
      <c r="BJ32" s="11">
        <f>(BI32-BF$6)*100/BF$6</f>
        <v>7.409726407699682</v>
      </c>
      <c r="BL32" s="19" t="s">
        <v>13</v>
      </c>
      <c r="BM32" s="20">
        <v>92232</v>
      </c>
      <c r="BN32" s="11">
        <f>BM32/BM$6</f>
        <v>3.2402934223551862</v>
      </c>
      <c r="BO32" s="9">
        <v>3</v>
      </c>
      <c r="BP32" s="10">
        <f>BM32/BO32</f>
        <v>30744</v>
      </c>
      <c r="BQ32" s="11">
        <f>(BP32-BM$6)*100/BM$6</f>
        <v>8.0097807451728702</v>
      </c>
      <c r="BS32" s="19" t="s">
        <v>13</v>
      </c>
      <c r="BT32" s="20">
        <v>92232</v>
      </c>
      <c r="BU32" s="11">
        <f>BT32/BT$6</f>
        <v>3.2582950524793812</v>
      </c>
      <c r="BV32" s="9">
        <v>3</v>
      </c>
      <c r="BW32" s="10">
        <f>BT32/BV32</f>
        <v>30744</v>
      </c>
      <c r="BX32" s="11">
        <f>(BW32-BT$6)*100/BT$6</f>
        <v>8.6098350826460415</v>
      </c>
    </row>
    <row r="33" spans="1:76" x14ac:dyDescent="0.35">
      <c r="A33" s="19"/>
      <c r="B33" s="20">
        <f>SUM(B28:B32)</f>
        <v>581231</v>
      </c>
      <c r="C33" s="40">
        <f>SUM(C28:C32)</f>
        <v>19.398809923459112</v>
      </c>
      <c r="D33" s="20">
        <f>SUM(D28:D32)</f>
        <v>18</v>
      </c>
      <c r="E33" s="10"/>
      <c r="F33" s="11"/>
      <c r="G33" s="12"/>
      <c r="H33" s="19"/>
      <c r="I33" s="20">
        <f>SUM(I28:I32)</f>
        <v>581231</v>
      </c>
      <c r="J33" s="40">
        <f>SUM(J28:J32)</f>
        <v>19.512253256344838</v>
      </c>
      <c r="K33" s="20">
        <f>SUM(K28:K32)</f>
        <v>18</v>
      </c>
      <c r="L33" s="10"/>
      <c r="M33" s="11"/>
      <c r="N33" s="13"/>
      <c r="O33" s="19"/>
      <c r="P33" s="20">
        <f>SUM(P28:P32)</f>
        <v>581231</v>
      </c>
      <c r="Q33" s="40">
        <f>SUM(Q28:Q32)</f>
        <v>19.625696589230561</v>
      </c>
      <c r="R33" s="20">
        <f>SUM(R28:R32)</f>
        <v>18</v>
      </c>
      <c r="S33" s="10"/>
      <c r="T33" s="11"/>
      <c r="V33" s="19"/>
      <c r="W33" s="20">
        <f>SUM(W28:W32)</f>
        <v>581231</v>
      </c>
      <c r="X33" s="40">
        <f>SUM(X28:X32)</f>
        <v>19.739139922116287</v>
      </c>
      <c r="Y33" s="20">
        <f>SUM(Y28:Y32)</f>
        <v>18</v>
      </c>
      <c r="Z33" s="10"/>
      <c r="AA33" s="11"/>
      <c r="AC33" s="19"/>
      <c r="AD33" s="20">
        <f>SUM(AD28:AD32)</f>
        <v>581231</v>
      </c>
      <c r="AE33" s="40">
        <f>SUM(AE28:AE32)</f>
        <v>19.852583255002013</v>
      </c>
      <c r="AF33" s="20">
        <f>SUM(AF28:AF32)</f>
        <v>18</v>
      </c>
      <c r="AG33" s="10"/>
      <c r="AH33" s="11"/>
      <c r="AJ33" s="19"/>
      <c r="AK33" s="20">
        <f>SUM(AK28:AK32)</f>
        <v>581231</v>
      </c>
      <c r="AL33" s="40">
        <f>SUM(AL28:AL32)</f>
        <v>19.96602658788774</v>
      </c>
      <c r="AM33" s="20">
        <f>SUM(AM28:AM32)</f>
        <v>18</v>
      </c>
      <c r="AN33" s="10"/>
      <c r="AO33" s="11"/>
      <c r="AQ33" s="19"/>
      <c r="AR33" s="20">
        <f>SUM(AR28:AR32)</f>
        <v>581231</v>
      </c>
      <c r="AS33" s="40">
        <f>SUM(AS28:AS32)</f>
        <v>20.079469920773462</v>
      </c>
      <c r="AT33" s="20">
        <f>SUM(AT28:AT32)</f>
        <v>18</v>
      </c>
      <c r="AU33" s="10"/>
      <c r="AV33" s="11"/>
      <c r="AX33" s="19"/>
      <c r="AY33" s="20">
        <f>SUM(AY28:AY32)</f>
        <v>581231</v>
      </c>
      <c r="AZ33" s="48">
        <f>SUM(AZ28:AZ32)</f>
        <v>20.192913253659192</v>
      </c>
      <c r="BA33" s="40">
        <f>SUM(BA28:BA32)</f>
        <v>18</v>
      </c>
      <c r="BB33" s="10"/>
      <c r="BC33" s="11"/>
      <c r="BE33" s="19"/>
      <c r="BF33" s="20">
        <f>SUM(BF28:BF32)</f>
        <v>581231</v>
      </c>
      <c r="BG33" s="40">
        <f>SUM(BG28:BG32)</f>
        <v>20.306356586544918</v>
      </c>
      <c r="BH33" s="20">
        <f>SUM(BH28:BH32)</f>
        <v>18</v>
      </c>
      <c r="BI33" s="10"/>
      <c r="BJ33" s="11"/>
      <c r="BL33" s="19"/>
      <c r="BM33" s="20">
        <f>SUM(BM28:BM32)</f>
        <v>581231</v>
      </c>
      <c r="BN33" s="40">
        <f>SUM(BN28:BN32)</f>
        <v>20.419799919430645</v>
      </c>
      <c r="BO33" s="20">
        <f>SUM(BO28:BO32)</f>
        <v>18</v>
      </c>
      <c r="BP33" s="10"/>
      <c r="BQ33" s="11"/>
      <c r="BS33" s="19"/>
      <c r="BT33" s="20">
        <f>SUM(BT28:BT32)</f>
        <v>581231</v>
      </c>
      <c r="BU33" s="40">
        <f>SUM(BU28:BU32)</f>
        <v>20.533243252316367</v>
      </c>
      <c r="BV33" s="20">
        <f>SUM(BV28:BV32)</f>
        <v>18</v>
      </c>
      <c r="BW33" s="10"/>
      <c r="BX33" s="11"/>
    </row>
    <row r="34" spans="1:76" x14ac:dyDescent="0.35">
      <c r="A34" s="19"/>
      <c r="B34" s="20"/>
      <c r="C34" s="11"/>
      <c r="E34" s="10"/>
      <c r="F34" s="11"/>
      <c r="G34" s="12"/>
      <c r="H34" s="19"/>
      <c r="I34" s="20"/>
      <c r="J34" s="11"/>
      <c r="L34" s="10"/>
      <c r="M34" s="11"/>
      <c r="N34" s="13"/>
      <c r="O34" s="19"/>
      <c r="P34" s="20"/>
      <c r="Q34" s="11"/>
      <c r="S34" s="10"/>
      <c r="T34" s="11"/>
      <c r="V34" s="19"/>
      <c r="W34" s="20"/>
      <c r="X34" s="11"/>
      <c r="Z34" s="10"/>
      <c r="AA34" s="11"/>
      <c r="AC34" s="19"/>
      <c r="AD34" s="20"/>
      <c r="AE34" s="11"/>
      <c r="AG34" s="10"/>
      <c r="AH34" s="11"/>
      <c r="AJ34" s="19"/>
      <c r="AK34" s="20"/>
      <c r="AL34" s="11"/>
      <c r="AN34" s="10"/>
      <c r="AO34" s="11"/>
      <c r="AQ34" s="19"/>
      <c r="AR34" s="20"/>
      <c r="AS34" s="11"/>
      <c r="AU34" s="10"/>
      <c r="AV34" s="11"/>
      <c r="AX34" s="19"/>
      <c r="AY34" s="20"/>
      <c r="BB34" s="10"/>
      <c r="BC34" s="11"/>
      <c r="BE34" s="19"/>
      <c r="BF34" s="20"/>
      <c r="BG34" s="11"/>
      <c r="BI34" s="10"/>
      <c r="BJ34" s="11"/>
      <c r="BL34" s="19"/>
      <c r="BM34" s="20"/>
      <c r="BN34" s="11"/>
      <c r="BP34" s="10"/>
      <c r="BQ34" s="11"/>
      <c r="BS34" s="19"/>
      <c r="BT34" s="20"/>
      <c r="BU34" s="11"/>
      <c r="BW34" s="10"/>
      <c r="BX34" s="11"/>
    </row>
    <row r="35" spans="1:76" x14ac:dyDescent="0.35">
      <c r="A35" s="5" t="s">
        <v>56</v>
      </c>
      <c r="H35" s="5" t="s">
        <v>56</v>
      </c>
      <c r="N35" s="9"/>
      <c r="O35" s="5" t="s">
        <v>56</v>
      </c>
      <c r="V35" s="5" t="s">
        <v>56</v>
      </c>
      <c r="AC35" s="5" t="s">
        <v>56</v>
      </c>
      <c r="AJ35" s="5" t="s">
        <v>56</v>
      </c>
      <c r="AQ35" s="5" t="s">
        <v>56</v>
      </c>
      <c r="AX35" s="5" t="s">
        <v>56</v>
      </c>
      <c r="BE35" s="5" t="s">
        <v>56</v>
      </c>
      <c r="BL35" s="5" t="s">
        <v>56</v>
      </c>
      <c r="BS35" s="5" t="s">
        <v>56</v>
      </c>
    </row>
    <row r="36" spans="1:76" x14ac:dyDescent="0.35">
      <c r="A36" s="19" t="s">
        <v>14</v>
      </c>
      <c r="B36" s="20">
        <v>156990</v>
      </c>
      <c r="C36" s="11">
        <f t="shared" ref="C36:C41" si="33">B36/B$6</f>
        <v>5.2396021029226691</v>
      </c>
      <c r="D36" s="9">
        <v>5</v>
      </c>
      <c r="E36" s="10">
        <f t="shared" ref="E36:E41" si="34">B36/D36</f>
        <v>31398</v>
      </c>
      <c r="F36" s="11">
        <f t="shared" ref="F36:F41" si="35">(E36-B$6)*100/B$6</f>
        <v>4.7920420584533785</v>
      </c>
      <c r="G36" s="12"/>
      <c r="H36" s="19" t="s">
        <v>14</v>
      </c>
      <c r="I36" s="20">
        <v>156990</v>
      </c>
      <c r="J36" s="11">
        <f t="shared" ref="J36:J41" si="36">I36/I$6</f>
        <v>5.2702430508929767</v>
      </c>
      <c r="K36" s="9">
        <v>5</v>
      </c>
      <c r="L36" s="10">
        <f t="shared" ref="L36:L41" si="37">I36/K36</f>
        <v>31398</v>
      </c>
      <c r="M36" s="11">
        <f t="shared" ref="M36:M41" si="38">(L36-I$6)*100/I$6</f>
        <v>5.4048610178595409</v>
      </c>
      <c r="N36" s="13"/>
      <c r="O36" s="19" t="s">
        <v>14</v>
      </c>
      <c r="P36" s="20">
        <v>156990</v>
      </c>
      <c r="Q36" s="11">
        <f t="shared" ref="Q36:Q41" si="39">P36/P$6</f>
        <v>5.3008839988632843</v>
      </c>
      <c r="R36" s="9">
        <v>5</v>
      </c>
      <c r="S36" s="10">
        <f t="shared" ref="S36:S41" si="40">P36/R36</f>
        <v>31398</v>
      </c>
      <c r="T36" s="11">
        <f t="shared" ref="T36:T41" si="41">(S36-P$6)*100/P$6</f>
        <v>6.0176799772656953</v>
      </c>
      <c r="V36" s="19" t="s">
        <v>14</v>
      </c>
      <c r="W36" s="20">
        <v>156990</v>
      </c>
      <c r="X36" s="11">
        <f t="shared" ref="X36:X41" si="42">W36/W$6</f>
        <v>5.3315249468335928</v>
      </c>
      <c r="Y36" s="9">
        <v>5</v>
      </c>
      <c r="Z36" s="10">
        <f t="shared" ref="Z36:Z41" si="43">W36/Y36</f>
        <v>31398</v>
      </c>
      <c r="AA36" s="11">
        <f t="shared" ref="AA36:AA41" si="44">(Z36-W$6)*100/W$6</f>
        <v>6.6304989366718585</v>
      </c>
      <c r="AC36" s="19" t="s">
        <v>14</v>
      </c>
      <c r="AD36" s="20">
        <v>156990</v>
      </c>
      <c r="AE36" s="11">
        <f t="shared" ref="AE36:AE41" si="45">AD36/AD$6</f>
        <v>5.3621658948039013</v>
      </c>
      <c r="AF36" s="9">
        <v>5</v>
      </c>
      <c r="AG36" s="10">
        <f t="shared" ref="AG36:AG41" si="46">AD36/AF36</f>
        <v>31398</v>
      </c>
      <c r="AH36" s="11">
        <f t="shared" ref="AH36:AH41" si="47">(AG36-AD$6)*100/AD$6</f>
        <v>7.2433178960780236</v>
      </c>
      <c r="AJ36" s="19" t="s">
        <v>14</v>
      </c>
      <c r="AK36" s="20">
        <v>156990</v>
      </c>
      <c r="AL36" s="11">
        <f t="shared" ref="AL36:AL41" si="48">AK36/AK$6</f>
        <v>5.3928068427742089</v>
      </c>
      <c r="AM36" s="9">
        <v>5</v>
      </c>
      <c r="AN36" s="10">
        <f t="shared" ref="AN36:AN41" si="49">AK36/AM36</f>
        <v>31398</v>
      </c>
      <c r="AO36" s="11">
        <f t="shared" ref="AO36:AO41" si="50">(AN36-AK$6)*100/AK$6</f>
        <v>7.8561368554841815</v>
      </c>
      <c r="AQ36" s="19" t="s">
        <v>14</v>
      </c>
      <c r="AR36" s="20">
        <v>156990</v>
      </c>
      <c r="AS36" s="11">
        <f t="shared" ref="AS36:AS41" si="51">AR36/AR$6</f>
        <v>5.4234477907445173</v>
      </c>
      <c r="AT36" s="9">
        <v>5</v>
      </c>
      <c r="AU36" s="10">
        <f t="shared" ref="AU36:AU41" si="52">AR36/AT36</f>
        <v>31398</v>
      </c>
      <c r="AV36" s="11">
        <f t="shared" ref="AV36:AV41" si="53">(AU36-AR$6)*100/AR$6</f>
        <v>8.468955814890343</v>
      </c>
      <c r="AX36" s="19" t="s">
        <v>14</v>
      </c>
      <c r="AY36" s="20">
        <v>156990</v>
      </c>
      <c r="AZ36" s="11">
        <f t="shared" ref="AZ36:AZ41" si="54">AY36/AY$6</f>
        <v>5.4540887387148249</v>
      </c>
      <c r="BA36" s="9">
        <v>5</v>
      </c>
      <c r="BB36" s="10">
        <f t="shared" ref="BB36:BB41" si="55">AY36/BA36</f>
        <v>31398</v>
      </c>
      <c r="BC36" s="11">
        <f t="shared" ref="BC36:BC41" si="56">(BB36-AY$6)*100/AY$6</f>
        <v>9.0817747742965036</v>
      </c>
      <c r="BE36" s="19" t="s">
        <v>14</v>
      </c>
      <c r="BF36" s="20">
        <v>156990</v>
      </c>
      <c r="BG36" s="11">
        <f t="shared" ref="BG36:BG41" si="57">BF36/BF$6</f>
        <v>5.4847296866851334</v>
      </c>
      <c r="BH36" s="9">
        <v>5</v>
      </c>
      <c r="BI36" s="10">
        <f t="shared" ref="BI36:BI41" si="58">BF36/BH36</f>
        <v>31398</v>
      </c>
      <c r="BJ36" s="11">
        <f t="shared" ref="BJ36:BJ41" si="59">(BI36-BF$6)*100/BF$6</f>
        <v>9.6945937337026606</v>
      </c>
      <c r="BL36" s="19" t="s">
        <v>14</v>
      </c>
      <c r="BM36" s="20">
        <v>156990</v>
      </c>
      <c r="BN36" s="11">
        <f t="shared" ref="BN36:BN41" si="60">BM36/BM$6</f>
        <v>5.515370634655441</v>
      </c>
      <c r="BO36" s="9">
        <v>5</v>
      </c>
      <c r="BP36" s="10">
        <f t="shared" ref="BP36:BP41" si="61">BM36/BO36</f>
        <v>31398</v>
      </c>
      <c r="BQ36" s="11">
        <f t="shared" ref="BQ36:BQ41" si="62">(BP36-BM$6)*100/BM$6</f>
        <v>10.307412693108827</v>
      </c>
      <c r="BS36" s="19" t="s">
        <v>14</v>
      </c>
      <c r="BT36" s="20">
        <v>156990</v>
      </c>
      <c r="BU36" s="11">
        <f t="shared" ref="BU36:BU41" si="63">BT36/BT$6</f>
        <v>5.5460115826257486</v>
      </c>
      <c r="BV36" s="9">
        <v>5</v>
      </c>
      <c r="BW36" s="10">
        <f t="shared" ref="BW36:BW41" si="64">BT36/BV36</f>
        <v>31398</v>
      </c>
      <c r="BX36" s="11">
        <f t="shared" ref="BX36:BX41" si="65">(BW36-BT$6)*100/BT$6</f>
        <v>10.920231652514977</v>
      </c>
    </row>
    <row r="37" spans="1:76" x14ac:dyDescent="0.35">
      <c r="A37" s="19" t="s">
        <v>26</v>
      </c>
      <c r="B37" s="20">
        <v>97016</v>
      </c>
      <c r="C37" s="11">
        <f t="shared" si="33"/>
        <v>3.2379466056254897</v>
      </c>
      <c r="D37" s="9">
        <v>3</v>
      </c>
      <c r="E37" s="10">
        <f t="shared" si="34"/>
        <v>32338.666666666668</v>
      </c>
      <c r="F37" s="11">
        <f t="shared" si="35"/>
        <v>7.9315535208496648</v>
      </c>
      <c r="G37" s="12"/>
      <c r="H37" s="19" t="s">
        <v>26</v>
      </c>
      <c r="I37" s="20">
        <v>97016</v>
      </c>
      <c r="J37" s="11">
        <f t="shared" si="36"/>
        <v>3.2568819658923056</v>
      </c>
      <c r="K37" s="9">
        <v>3</v>
      </c>
      <c r="L37" s="10">
        <f t="shared" si="37"/>
        <v>32338.666666666668</v>
      </c>
      <c r="M37" s="11">
        <f t="shared" si="38"/>
        <v>8.5627321964101917</v>
      </c>
      <c r="N37" s="13"/>
      <c r="O37" s="19" t="s">
        <v>26</v>
      </c>
      <c r="P37" s="20">
        <v>97016</v>
      </c>
      <c r="Q37" s="11">
        <f t="shared" si="39"/>
        <v>3.275817326159121</v>
      </c>
      <c r="R37" s="9">
        <v>3</v>
      </c>
      <c r="S37" s="10">
        <f t="shared" si="40"/>
        <v>32338.666666666668</v>
      </c>
      <c r="T37" s="11">
        <f t="shared" si="41"/>
        <v>9.1939108719707097</v>
      </c>
      <c r="V37" s="19" t="s">
        <v>26</v>
      </c>
      <c r="W37" s="20">
        <v>97016</v>
      </c>
      <c r="X37" s="11">
        <f t="shared" si="42"/>
        <v>3.2947526864259369</v>
      </c>
      <c r="Y37" s="9">
        <v>3</v>
      </c>
      <c r="Z37" s="10">
        <f t="shared" si="43"/>
        <v>32338.666666666668</v>
      </c>
      <c r="AA37" s="11">
        <f t="shared" si="44"/>
        <v>9.8250895475312383</v>
      </c>
      <c r="AC37" s="19" t="s">
        <v>26</v>
      </c>
      <c r="AD37" s="20">
        <v>97016</v>
      </c>
      <c r="AE37" s="11">
        <f t="shared" si="45"/>
        <v>3.3136880466927527</v>
      </c>
      <c r="AF37" s="9">
        <v>3</v>
      </c>
      <c r="AG37" s="10">
        <f t="shared" si="46"/>
        <v>32338.666666666668</v>
      </c>
      <c r="AH37" s="11">
        <f t="shared" si="47"/>
        <v>10.456268223091767</v>
      </c>
      <c r="AJ37" s="19" t="s">
        <v>26</v>
      </c>
      <c r="AK37" s="20">
        <v>97016</v>
      </c>
      <c r="AL37" s="11">
        <f t="shared" si="48"/>
        <v>3.3326234069595686</v>
      </c>
      <c r="AM37" s="9">
        <v>3</v>
      </c>
      <c r="AN37" s="10">
        <f t="shared" si="49"/>
        <v>32338.666666666668</v>
      </c>
      <c r="AO37" s="11">
        <f t="shared" si="50"/>
        <v>11.08744689865229</v>
      </c>
      <c r="AQ37" s="19" t="s">
        <v>26</v>
      </c>
      <c r="AR37" s="20">
        <v>97016</v>
      </c>
      <c r="AS37" s="11">
        <f t="shared" si="51"/>
        <v>3.3515587672263845</v>
      </c>
      <c r="AT37" s="9">
        <v>3</v>
      </c>
      <c r="AU37" s="10">
        <f t="shared" si="52"/>
        <v>32338.666666666668</v>
      </c>
      <c r="AV37" s="11">
        <f t="shared" si="53"/>
        <v>11.718625574212815</v>
      </c>
      <c r="AX37" s="19" t="s">
        <v>26</v>
      </c>
      <c r="AY37" s="20">
        <v>97016</v>
      </c>
      <c r="AZ37" s="11">
        <f t="shared" si="54"/>
        <v>3.3704941274931999</v>
      </c>
      <c r="BA37" s="9">
        <v>3</v>
      </c>
      <c r="BB37" s="10">
        <f t="shared" si="55"/>
        <v>32338.666666666668</v>
      </c>
      <c r="BC37" s="11">
        <f t="shared" si="56"/>
        <v>12.34980424977334</v>
      </c>
      <c r="BE37" s="19" t="s">
        <v>26</v>
      </c>
      <c r="BF37" s="20">
        <v>97016</v>
      </c>
      <c r="BG37" s="11">
        <f t="shared" si="57"/>
        <v>3.3894294877600157</v>
      </c>
      <c r="BH37" s="9">
        <v>3</v>
      </c>
      <c r="BI37" s="10">
        <f t="shared" si="58"/>
        <v>32338.666666666668</v>
      </c>
      <c r="BJ37" s="11">
        <f t="shared" si="59"/>
        <v>12.980982925333862</v>
      </c>
      <c r="BL37" s="19" t="s">
        <v>26</v>
      </c>
      <c r="BM37" s="20">
        <v>97016</v>
      </c>
      <c r="BN37" s="11">
        <f t="shared" si="60"/>
        <v>3.4083648480268316</v>
      </c>
      <c r="BO37" s="9">
        <v>3</v>
      </c>
      <c r="BP37" s="10">
        <f t="shared" si="61"/>
        <v>32338.666666666668</v>
      </c>
      <c r="BQ37" s="11">
        <f t="shared" si="62"/>
        <v>13.612161600894392</v>
      </c>
      <c r="BS37" s="19" t="s">
        <v>26</v>
      </c>
      <c r="BT37" s="20">
        <v>97016</v>
      </c>
      <c r="BU37" s="11">
        <f t="shared" si="63"/>
        <v>3.427300208293647</v>
      </c>
      <c r="BV37" s="9">
        <v>3</v>
      </c>
      <c r="BW37" s="10">
        <f t="shared" si="64"/>
        <v>32338.666666666668</v>
      </c>
      <c r="BX37" s="11">
        <f t="shared" si="65"/>
        <v>14.243340276454905</v>
      </c>
    </row>
    <row r="38" spans="1:76" x14ac:dyDescent="0.35">
      <c r="A38" s="19" t="s">
        <v>27</v>
      </c>
      <c r="B38" s="20">
        <v>154596</v>
      </c>
      <c r="C38" s="11">
        <f t="shared" si="33"/>
        <v>5.1597014249533917</v>
      </c>
      <c r="D38" s="9">
        <v>5</v>
      </c>
      <c r="E38" s="10">
        <f t="shared" si="34"/>
        <v>30919.200000000001</v>
      </c>
      <c r="F38" s="11">
        <f t="shared" si="35"/>
        <v>3.1940284990678309</v>
      </c>
      <c r="G38" s="12"/>
      <c r="H38" s="19" t="s">
        <v>27</v>
      </c>
      <c r="I38" s="20">
        <v>154596</v>
      </c>
      <c r="J38" s="11">
        <f t="shared" si="36"/>
        <v>5.1898751174969791</v>
      </c>
      <c r="K38" s="9">
        <v>5</v>
      </c>
      <c r="L38" s="10">
        <f t="shared" si="37"/>
        <v>30919.200000000001</v>
      </c>
      <c r="M38" s="11">
        <f t="shared" si="38"/>
        <v>3.7975023499395753</v>
      </c>
      <c r="N38" s="13"/>
      <c r="O38" s="19" t="s">
        <v>27</v>
      </c>
      <c r="P38" s="20">
        <v>154596</v>
      </c>
      <c r="Q38" s="11">
        <f t="shared" si="39"/>
        <v>5.2200488100405655</v>
      </c>
      <c r="R38" s="9">
        <v>5</v>
      </c>
      <c r="S38" s="10">
        <f t="shared" si="40"/>
        <v>30919.200000000001</v>
      </c>
      <c r="T38" s="11">
        <f t="shared" si="41"/>
        <v>4.4009762008113116</v>
      </c>
      <c r="V38" s="19" t="s">
        <v>27</v>
      </c>
      <c r="W38" s="20">
        <v>154596</v>
      </c>
      <c r="X38" s="11">
        <f t="shared" si="42"/>
        <v>5.2502225025841529</v>
      </c>
      <c r="Y38" s="9">
        <v>5</v>
      </c>
      <c r="Z38" s="10">
        <f t="shared" si="43"/>
        <v>30919.200000000001</v>
      </c>
      <c r="AA38" s="11">
        <f t="shared" si="44"/>
        <v>5.0044500516830563</v>
      </c>
      <c r="AC38" s="19" t="s">
        <v>27</v>
      </c>
      <c r="AD38" s="20">
        <v>154596</v>
      </c>
      <c r="AE38" s="11">
        <f t="shared" si="45"/>
        <v>5.2803961951277403</v>
      </c>
      <c r="AF38" s="9">
        <v>5</v>
      </c>
      <c r="AG38" s="10">
        <f t="shared" si="46"/>
        <v>30919.200000000001</v>
      </c>
      <c r="AH38" s="11">
        <f t="shared" si="47"/>
        <v>5.6079239025548038</v>
      </c>
      <c r="AJ38" s="19" t="s">
        <v>27</v>
      </c>
      <c r="AK38" s="20">
        <v>154596</v>
      </c>
      <c r="AL38" s="11">
        <f t="shared" si="48"/>
        <v>5.3105698876713268</v>
      </c>
      <c r="AM38" s="9">
        <v>5</v>
      </c>
      <c r="AN38" s="10">
        <f t="shared" si="49"/>
        <v>30919.200000000001</v>
      </c>
      <c r="AO38" s="11">
        <f t="shared" si="50"/>
        <v>6.2113977534265414</v>
      </c>
      <c r="AQ38" s="19" t="s">
        <v>27</v>
      </c>
      <c r="AR38" s="20">
        <v>154596</v>
      </c>
      <c r="AS38" s="11">
        <f t="shared" si="51"/>
        <v>5.3407435802149141</v>
      </c>
      <c r="AT38" s="9">
        <v>5</v>
      </c>
      <c r="AU38" s="10">
        <f t="shared" si="52"/>
        <v>30919.200000000001</v>
      </c>
      <c r="AV38" s="11">
        <f t="shared" si="53"/>
        <v>6.8148716042982844</v>
      </c>
      <c r="AX38" s="19" t="s">
        <v>27</v>
      </c>
      <c r="AY38" s="20">
        <v>154596</v>
      </c>
      <c r="AZ38" s="11">
        <f t="shared" si="54"/>
        <v>5.3709172727585015</v>
      </c>
      <c r="BA38" s="9">
        <v>5</v>
      </c>
      <c r="BB38" s="10">
        <f t="shared" si="55"/>
        <v>30919.200000000001</v>
      </c>
      <c r="BC38" s="11">
        <f t="shared" si="56"/>
        <v>7.4183454551700274</v>
      </c>
      <c r="BE38" s="19" t="s">
        <v>27</v>
      </c>
      <c r="BF38" s="20">
        <v>154596</v>
      </c>
      <c r="BG38" s="11">
        <f t="shared" si="57"/>
        <v>5.401090965302088</v>
      </c>
      <c r="BH38" s="9">
        <v>5</v>
      </c>
      <c r="BI38" s="10">
        <f t="shared" si="58"/>
        <v>30919.200000000001</v>
      </c>
      <c r="BJ38" s="11">
        <f t="shared" si="59"/>
        <v>8.0218193060417669</v>
      </c>
      <c r="BL38" s="19" t="s">
        <v>27</v>
      </c>
      <c r="BM38" s="20">
        <v>154596</v>
      </c>
      <c r="BN38" s="11">
        <f t="shared" si="60"/>
        <v>5.4312646578456754</v>
      </c>
      <c r="BO38" s="9">
        <v>5</v>
      </c>
      <c r="BP38" s="10">
        <f t="shared" si="61"/>
        <v>30919.200000000001</v>
      </c>
      <c r="BQ38" s="11">
        <f t="shared" si="62"/>
        <v>8.6252931569135143</v>
      </c>
      <c r="BS38" s="19" t="s">
        <v>27</v>
      </c>
      <c r="BT38" s="20">
        <v>154596</v>
      </c>
      <c r="BU38" s="11">
        <f t="shared" si="63"/>
        <v>5.4614383503892618</v>
      </c>
      <c r="BV38" s="9">
        <v>5</v>
      </c>
      <c r="BW38" s="10">
        <f t="shared" si="64"/>
        <v>30919.200000000001</v>
      </c>
      <c r="BX38" s="11">
        <f t="shared" si="65"/>
        <v>9.2287670077852439</v>
      </c>
    </row>
    <row r="39" spans="1:76" x14ac:dyDescent="0.35">
      <c r="A39" s="19" t="s">
        <v>35</v>
      </c>
      <c r="B39" s="20">
        <v>131353</v>
      </c>
      <c r="C39" s="11">
        <f t="shared" si="33"/>
        <v>4.383957290433794</v>
      </c>
      <c r="D39" s="9">
        <v>4</v>
      </c>
      <c r="E39" s="10">
        <f t="shared" si="34"/>
        <v>32838.25</v>
      </c>
      <c r="F39" s="11">
        <f t="shared" si="35"/>
        <v>9.5989322608448511</v>
      </c>
      <c r="G39" s="12"/>
      <c r="H39" s="19" t="s">
        <v>35</v>
      </c>
      <c r="I39" s="20">
        <v>131353</v>
      </c>
      <c r="J39" s="11">
        <f t="shared" si="36"/>
        <v>4.4095944675708338</v>
      </c>
      <c r="K39" s="9">
        <v>4</v>
      </c>
      <c r="L39" s="10">
        <f t="shared" si="37"/>
        <v>32838.25</v>
      </c>
      <c r="M39" s="11">
        <f t="shared" si="38"/>
        <v>10.239861689270848</v>
      </c>
      <c r="N39" s="13"/>
      <c r="O39" s="19" t="s">
        <v>35</v>
      </c>
      <c r="P39" s="20">
        <v>131353</v>
      </c>
      <c r="Q39" s="11">
        <f t="shared" si="39"/>
        <v>4.4352316447078737</v>
      </c>
      <c r="R39" s="9">
        <v>4</v>
      </c>
      <c r="S39" s="10">
        <f t="shared" si="40"/>
        <v>32838.25</v>
      </c>
      <c r="T39" s="11">
        <f t="shared" si="41"/>
        <v>10.880791117696834</v>
      </c>
      <c r="V39" s="19" t="s">
        <v>35</v>
      </c>
      <c r="W39" s="20">
        <v>131353</v>
      </c>
      <c r="X39" s="11">
        <f t="shared" si="42"/>
        <v>4.4608688218449135</v>
      </c>
      <c r="Y39" s="9">
        <v>4</v>
      </c>
      <c r="Z39" s="10">
        <f t="shared" si="43"/>
        <v>32838.25</v>
      </c>
      <c r="AA39" s="11">
        <f t="shared" si="44"/>
        <v>11.521720546122831</v>
      </c>
      <c r="AC39" s="19" t="s">
        <v>35</v>
      </c>
      <c r="AD39" s="20">
        <v>131353</v>
      </c>
      <c r="AE39" s="11">
        <f t="shared" si="45"/>
        <v>4.4865059989819533</v>
      </c>
      <c r="AF39" s="9">
        <v>4</v>
      </c>
      <c r="AG39" s="10">
        <f t="shared" si="46"/>
        <v>32838.25</v>
      </c>
      <c r="AH39" s="11">
        <f t="shared" si="47"/>
        <v>12.162649974548831</v>
      </c>
      <c r="AJ39" s="19" t="s">
        <v>35</v>
      </c>
      <c r="AK39" s="20">
        <v>131353</v>
      </c>
      <c r="AL39" s="11">
        <f t="shared" si="48"/>
        <v>4.5121431761189932</v>
      </c>
      <c r="AM39" s="9">
        <v>4</v>
      </c>
      <c r="AN39" s="10">
        <f t="shared" si="49"/>
        <v>32838.25</v>
      </c>
      <c r="AO39" s="11">
        <f t="shared" si="50"/>
        <v>12.803579402974821</v>
      </c>
      <c r="AQ39" s="19" t="s">
        <v>35</v>
      </c>
      <c r="AR39" s="20">
        <v>131353</v>
      </c>
      <c r="AS39" s="11">
        <f t="shared" si="51"/>
        <v>4.537780353256033</v>
      </c>
      <c r="AT39" s="9">
        <v>4</v>
      </c>
      <c r="AU39" s="10">
        <f t="shared" si="52"/>
        <v>32838.25</v>
      </c>
      <c r="AV39" s="11">
        <f t="shared" si="53"/>
        <v>13.444508831400816</v>
      </c>
      <c r="AX39" s="19" t="s">
        <v>35</v>
      </c>
      <c r="AY39" s="20">
        <v>131353</v>
      </c>
      <c r="AZ39" s="11">
        <f t="shared" si="54"/>
        <v>4.563417530393072</v>
      </c>
      <c r="BA39" s="9">
        <v>4</v>
      </c>
      <c r="BB39" s="10">
        <f t="shared" si="55"/>
        <v>32838.25</v>
      </c>
      <c r="BC39" s="11">
        <f t="shared" si="56"/>
        <v>14.085438259826809</v>
      </c>
      <c r="BE39" s="19" t="s">
        <v>35</v>
      </c>
      <c r="BF39" s="20">
        <v>131353</v>
      </c>
      <c r="BG39" s="11">
        <f t="shared" si="57"/>
        <v>4.5890547075301118</v>
      </c>
      <c r="BH39" s="9">
        <v>4</v>
      </c>
      <c r="BI39" s="10">
        <f t="shared" si="58"/>
        <v>32838.25</v>
      </c>
      <c r="BJ39" s="11">
        <f t="shared" si="59"/>
        <v>14.7263676882528</v>
      </c>
      <c r="BL39" s="19" t="s">
        <v>35</v>
      </c>
      <c r="BM39" s="20">
        <v>131353</v>
      </c>
      <c r="BN39" s="11">
        <f t="shared" si="60"/>
        <v>4.6146918846671516</v>
      </c>
      <c r="BO39" s="9">
        <v>4</v>
      </c>
      <c r="BP39" s="10">
        <f t="shared" si="61"/>
        <v>32838.25</v>
      </c>
      <c r="BQ39" s="11">
        <f t="shared" si="62"/>
        <v>15.367297116678799</v>
      </c>
      <c r="BS39" s="19" t="s">
        <v>35</v>
      </c>
      <c r="BT39" s="20">
        <v>131353</v>
      </c>
      <c r="BU39" s="11">
        <f t="shared" si="63"/>
        <v>4.6403290618041915</v>
      </c>
      <c r="BV39" s="9">
        <v>4</v>
      </c>
      <c r="BW39" s="10">
        <f t="shared" si="64"/>
        <v>32838.25</v>
      </c>
      <c r="BX39" s="11">
        <f t="shared" si="65"/>
        <v>16.00822654510478</v>
      </c>
    </row>
    <row r="40" spans="1:76" x14ac:dyDescent="0.35">
      <c r="A40" s="19" t="s">
        <v>38</v>
      </c>
      <c r="B40" s="20">
        <v>92189</v>
      </c>
      <c r="C40" s="11">
        <f t="shared" si="33"/>
        <v>3.0768436095696408</v>
      </c>
      <c r="D40" s="9">
        <v>3</v>
      </c>
      <c r="E40" s="10">
        <f t="shared" si="34"/>
        <v>30729.666666666668</v>
      </c>
      <c r="F40" s="11">
        <f t="shared" si="35"/>
        <v>2.5614536523213669</v>
      </c>
      <c r="G40" s="12"/>
      <c r="H40" s="19" t="s">
        <v>38</v>
      </c>
      <c r="I40" s="20">
        <v>92189</v>
      </c>
      <c r="J40" s="11">
        <f t="shared" si="36"/>
        <v>3.0948368470525045</v>
      </c>
      <c r="K40" s="9">
        <v>3</v>
      </c>
      <c r="L40" s="10">
        <f t="shared" si="37"/>
        <v>30729.666666666668</v>
      </c>
      <c r="M40" s="11">
        <f t="shared" si="38"/>
        <v>3.1612282350834828</v>
      </c>
      <c r="N40" s="13"/>
      <c r="O40" s="19" t="s">
        <v>38</v>
      </c>
      <c r="P40" s="20">
        <v>92189</v>
      </c>
      <c r="Q40" s="11">
        <f t="shared" si="39"/>
        <v>3.1128300845353678</v>
      </c>
      <c r="R40" s="9">
        <v>3</v>
      </c>
      <c r="S40" s="10">
        <f t="shared" si="40"/>
        <v>30729.666666666668</v>
      </c>
      <c r="T40" s="11">
        <f t="shared" si="41"/>
        <v>3.7610028178455903</v>
      </c>
      <c r="V40" s="19" t="s">
        <v>38</v>
      </c>
      <c r="W40" s="20">
        <v>92189</v>
      </c>
      <c r="X40" s="11">
        <f t="shared" si="42"/>
        <v>3.1308233220182311</v>
      </c>
      <c r="Y40" s="9">
        <v>3</v>
      </c>
      <c r="Z40" s="10">
        <f t="shared" si="43"/>
        <v>30729.666666666668</v>
      </c>
      <c r="AA40" s="11">
        <f t="shared" si="44"/>
        <v>4.3607774006077067</v>
      </c>
      <c r="AC40" s="19" t="s">
        <v>38</v>
      </c>
      <c r="AD40" s="20">
        <v>92189</v>
      </c>
      <c r="AE40" s="11">
        <f t="shared" si="45"/>
        <v>3.1488165595010948</v>
      </c>
      <c r="AF40" s="9">
        <v>3</v>
      </c>
      <c r="AG40" s="10">
        <f t="shared" si="46"/>
        <v>30729.666666666668</v>
      </c>
      <c r="AH40" s="11">
        <f t="shared" si="47"/>
        <v>4.9605519833698244</v>
      </c>
      <c r="AJ40" s="19" t="s">
        <v>38</v>
      </c>
      <c r="AK40" s="20">
        <v>92189</v>
      </c>
      <c r="AL40" s="11">
        <f t="shared" si="48"/>
        <v>3.1668097969839581</v>
      </c>
      <c r="AM40" s="9">
        <v>3</v>
      </c>
      <c r="AN40" s="10">
        <f t="shared" si="49"/>
        <v>30729.666666666668</v>
      </c>
      <c r="AO40" s="11">
        <f t="shared" si="50"/>
        <v>5.5603265661319368</v>
      </c>
      <c r="AQ40" s="19" t="s">
        <v>38</v>
      </c>
      <c r="AR40" s="20">
        <v>92189</v>
      </c>
      <c r="AS40" s="11">
        <f t="shared" si="51"/>
        <v>3.1848030344668214</v>
      </c>
      <c r="AT40" s="9">
        <v>3</v>
      </c>
      <c r="AU40" s="10">
        <f t="shared" si="52"/>
        <v>30729.666666666668</v>
      </c>
      <c r="AV40" s="11">
        <f t="shared" si="53"/>
        <v>6.1601011488940509</v>
      </c>
      <c r="AX40" s="19" t="s">
        <v>38</v>
      </c>
      <c r="AY40" s="20">
        <v>92189</v>
      </c>
      <c r="AZ40" s="11">
        <f t="shared" si="54"/>
        <v>3.2027962719496847</v>
      </c>
      <c r="BA40" s="9">
        <v>3</v>
      </c>
      <c r="BB40" s="10">
        <f t="shared" si="55"/>
        <v>30729.666666666668</v>
      </c>
      <c r="BC40" s="11">
        <f t="shared" si="56"/>
        <v>6.7598757316561642</v>
      </c>
      <c r="BE40" s="19" t="s">
        <v>38</v>
      </c>
      <c r="BF40" s="20">
        <v>92189</v>
      </c>
      <c r="BG40" s="11">
        <f t="shared" si="57"/>
        <v>3.220789509432548</v>
      </c>
      <c r="BH40" s="9">
        <v>3</v>
      </c>
      <c r="BI40" s="10">
        <f t="shared" si="58"/>
        <v>30729.666666666668</v>
      </c>
      <c r="BJ40" s="11">
        <f t="shared" si="59"/>
        <v>7.3596503144182757</v>
      </c>
      <c r="BL40" s="19" t="s">
        <v>38</v>
      </c>
      <c r="BM40" s="20">
        <v>92189</v>
      </c>
      <c r="BN40" s="11">
        <f t="shared" si="60"/>
        <v>3.2387827469154118</v>
      </c>
      <c r="BO40" s="9">
        <v>3</v>
      </c>
      <c r="BP40" s="10">
        <f t="shared" si="61"/>
        <v>30729.666666666668</v>
      </c>
      <c r="BQ40" s="11">
        <f t="shared" si="62"/>
        <v>7.9594248971803943</v>
      </c>
      <c r="BS40" s="19" t="s">
        <v>38</v>
      </c>
      <c r="BT40" s="20">
        <v>92189</v>
      </c>
      <c r="BU40" s="11">
        <f t="shared" si="63"/>
        <v>3.2567759843982746</v>
      </c>
      <c r="BV40" s="9">
        <v>3</v>
      </c>
      <c r="BW40" s="10">
        <f t="shared" si="64"/>
        <v>30729.666666666668</v>
      </c>
      <c r="BX40" s="11">
        <f t="shared" si="65"/>
        <v>8.5591994799424977</v>
      </c>
    </row>
    <row r="41" spans="1:76" x14ac:dyDescent="0.35">
      <c r="A41" s="19" t="s">
        <v>39</v>
      </c>
      <c r="B41" s="20">
        <v>122760</v>
      </c>
      <c r="C41" s="11">
        <f t="shared" si="33"/>
        <v>4.0971625845900173</v>
      </c>
      <c r="D41" s="9">
        <v>4</v>
      </c>
      <c r="E41" s="10">
        <f t="shared" si="34"/>
        <v>30690</v>
      </c>
      <c r="F41" s="11">
        <f t="shared" si="35"/>
        <v>2.4290646147504353</v>
      </c>
      <c r="G41" s="12"/>
      <c r="H41" s="19" t="s">
        <v>39</v>
      </c>
      <c r="I41" s="20">
        <v>122760</v>
      </c>
      <c r="J41" s="11">
        <f t="shared" si="36"/>
        <v>4.1211225997045791</v>
      </c>
      <c r="K41" s="9">
        <v>4</v>
      </c>
      <c r="L41" s="10">
        <f t="shared" si="37"/>
        <v>30690</v>
      </c>
      <c r="M41" s="11">
        <f t="shared" si="38"/>
        <v>3.0280649926144756</v>
      </c>
      <c r="N41" s="13"/>
      <c r="O41" s="19" t="s">
        <v>39</v>
      </c>
      <c r="P41" s="20">
        <v>122760</v>
      </c>
      <c r="Q41" s="11">
        <f t="shared" si="39"/>
        <v>4.14508261481914</v>
      </c>
      <c r="R41" s="9">
        <v>4</v>
      </c>
      <c r="S41" s="10">
        <f t="shared" si="40"/>
        <v>30690</v>
      </c>
      <c r="T41" s="11">
        <f t="shared" si="41"/>
        <v>3.6270653704785074</v>
      </c>
      <c r="V41" s="19" t="s">
        <v>39</v>
      </c>
      <c r="W41" s="20">
        <v>122760</v>
      </c>
      <c r="X41" s="11">
        <f t="shared" si="42"/>
        <v>4.1690426299337018</v>
      </c>
      <c r="Y41" s="9">
        <v>4</v>
      </c>
      <c r="Z41" s="10">
        <f t="shared" si="43"/>
        <v>30690</v>
      </c>
      <c r="AA41" s="11">
        <f t="shared" si="44"/>
        <v>4.226065748342549</v>
      </c>
      <c r="AC41" s="19" t="s">
        <v>39</v>
      </c>
      <c r="AD41" s="20">
        <v>122760</v>
      </c>
      <c r="AE41" s="11">
        <f t="shared" si="45"/>
        <v>4.1930026450482636</v>
      </c>
      <c r="AF41" s="9">
        <v>4</v>
      </c>
      <c r="AG41" s="10">
        <f t="shared" si="46"/>
        <v>30690</v>
      </c>
      <c r="AH41" s="11">
        <f t="shared" si="47"/>
        <v>4.8250661262065915</v>
      </c>
      <c r="AJ41" s="19" t="s">
        <v>39</v>
      </c>
      <c r="AK41" s="20">
        <v>122760</v>
      </c>
      <c r="AL41" s="11">
        <f t="shared" si="48"/>
        <v>4.2169626601628254</v>
      </c>
      <c r="AM41" s="9">
        <v>4</v>
      </c>
      <c r="AN41" s="10">
        <f t="shared" si="49"/>
        <v>30690</v>
      </c>
      <c r="AO41" s="11">
        <f t="shared" si="50"/>
        <v>5.424066504070626</v>
      </c>
      <c r="AQ41" s="19" t="s">
        <v>39</v>
      </c>
      <c r="AR41" s="20">
        <v>122760</v>
      </c>
      <c r="AS41" s="11">
        <f t="shared" si="51"/>
        <v>4.2409226752773863</v>
      </c>
      <c r="AT41" s="9">
        <v>4</v>
      </c>
      <c r="AU41" s="10">
        <f t="shared" si="52"/>
        <v>30690</v>
      </c>
      <c r="AV41" s="11">
        <f t="shared" si="53"/>
        <v>6.0230668819346649</v>
      </c>
      <c r="AX41" s="19" t="s">
        <v>39</v>
      </c>
      <c r="AY41" s="20">
        <v>122760</v>
      </c>
      <c r="AZ41" s="11">
        <f t="shared" si="54"/>
        <v>4.2648826903919481</v>
      </c>
      <c r="BA41" s="9">
        <v>4</v>
      </c>
      <c r="BB41" s="10">
        <f t="shared" si="55"/>
        <v>30690</v>
      </c>
      <c r="BC41" s="11">
        <f t="shared" si="56"/>
        <v>6.6220672597987038</v>
      </c>
      <c r="BE41" s="19" t="s">
        <v>39</v>
      </c>
      <c r="BF41" s="20">
        <v>122760</v>
      </c>
      <c r="BG41" s="11">
        <f t="shared" si="57"/>
        <v>4.2888427055065099</v>
      </c>
      <c r="BH41" s="9">
        <v>4</v>
      </c>
      <c r="BI41" s="10">
        <f t="shared" si="58"/>
        <v>30690</v>
      </c>
      <c r="BJ41" s="11">
        <f t="shared" si="59"/>
        <v>7.2210676376627383</v>
      </c>
      <c r="BL41" s="19" t="s">
        <v>39</v>
      </c>
      <c r="BM41" s="20">
        <v>122760</v>
      </c>
      <c r="BN41" s="11">
        <f t="shared" si="60"/>
        <v>4.3128027206210708</v>
      </c>
      <c r="BO41" s="9">
        <v>4</v>
      </c>
      <c r="BP41" s="10">
        <f t="shared" si="61"/>
        <v>30690</v>
      </c>
      <c r="BQ41" s="11">
        <f t="shared" si="62"/>
        <v>7.8200680155267817</v>
      </c>
      <c r="BS41" s="19" t="s">
        <v>39</v>
      </c>
      <c r="BT41" s="20">
        <v>122760</v>
      </c>
      <c r="BU41" s="11">
        <f t="shared" si="63"/>
        <v>4.3367627357356326</v>
      </c>
      <c r="BV41" s="9">
        <v>4</v>
      </c>
      <c r="BW41" s="10">
        <f t="shared" si="64"/>
        <v>30690</v>
      </c>
      <c r="BX41" s="11">
        <f t="shared" si="65"/>
        <v>8.419068393390809</v>
      </c>
    </row>
    <row r="42" spans="1:76" x14ac:dyDescent="0.35">
      <c r="A42" s="19"/>
      <c r="B42" s="20">
        <f>SUM(B36:B41)</f>
        <v>754904</v>
      </c>
      <c r="C42" s="40">
        <f>SUM(C36:C41)</f>
        <v>25.195213618095</v>
      </c>
      <c r="D42" s="20">
        <f>SUM(D36:D41)</f>
        <v>24</v>
      </c>
      <c r="E42" s="10"/>
      <c r="F42" s="11"/>
      <c r="G42" s="12"/>
      <c r="H42" s="19"/>
      <c r="I42" s="20">
        <f>SUM(I36:I41)</f>
        <v>754904</v>
      </c>
      <c r="J42" s="40">
        <f>SUM(J36:J41)</f>
        <v>25.342554048610182</v>
      </c>
      <c r="K42" s="20">
        <f>SUM(K36:K41)</f>
        <v>24</v>
      </c>
      <c r="L42" s="10"/>
      <c r="M42" s="11"/>
      <c r="N42" s="13"/>
      <c r="O42" s="19"/>
      <c r="P42" s="20">
        <f>SUM(P36:P41)</f>
        <v>754904</v>
      </c>
      <c r="Q42" s="40">
        <f>SUM(Q36:Q41)</f>
        <v>25.489894479125354</v>
      </c>
      <c r="R42" s="20">
        <f>SUM(R36:R41)</f>
        <v>24</v>
      </c>
      <c r="S42" s="10"/>
      <c r="T42" s="11"/>
      <c r="V42" s="19"/>
      <c r="W42" s="20">
        <f>SUM(W36:W41)</f>
        <v>754904</v>
      </c>
      <c r="X42" s="40">
        <f>SUM(X36:X41)</f>
        <v>25.637234909640529</v>
      </c>
      <c r="Y42" s="20">
        <f>SUM(Y36:Y41)</f>
        <v>24</v>
      </c>
      <c r="Z42" s="10"/>
      <c r="AA42" s="11"/>
      <c r="AC42" s="19"/>
      <c r="AD42" s="20">
        <f>SUM(AD36:AD41)</f>
        <v>754904</v>
      </c>
      <c r="AE42" s="40">
        <f>SUM(AE36:AE41)</f>
        <v>25.784575340155708</v>
      </c>
      <c r="AF42" s="20">
        <f>SUM(AF36:AF41)</f>
        <v>24</v>
      </c>
      <c r="AG42" s="10"/>
      <c r="AH42" s="11"/>
      <c r="AJ42" s="19"/>
      <c r="AK42" s="20">
        <f>SUM(AK36:AK41)</f>
        <v>754904</v>
      </c>
      <c r="AL42" s="40">
        <f>SUM(AL36:AL41)</f>
        <v>25.93191577067088</v>
      </c>
      <c r="AM42" s="20">
        <f>SUM(AM36:AM41)</f>
        <v>24</v>
      </c>
      <c r="AN42" s="10"/>
      <c r="AO42" s="11"/>
      <c r="AQ42" s="19"/>
      <c r="AR42" s="20">
        <f>SUM(AR36:AR41)</f>
        <v>754904</v>
      </c>
      <c r="AS42" s="40">
        <f>SUM(AS36:AS41)</f>
        <v>26.079256201186055</v>
      </c>
      <c r="AT42" s="20">
        <f>SUM(AT36:AT41)</f>
        <v>24</v>
      </c>
      <c r="AU42" s="10"/>
      <c r="AV42" s="11"/>
      <c r="AX42" s="19"/>
      <c r="AY42" s="20">
        <f>SUM(AY36:AY41)</f>
        <v>754904</v>
      </c>
      <c r="AZ42" s="48">
        <f>SUM(AZ36:AZ41)</f>
        <v>26.226596631701227</v>
      </c>
      <c r="BA42" s="40">
        <f>SUM(BA36:BA41)</f>
        <v>24</v>
      </c>
      <c r="BB42" s="10"/>
      <c r="BC42" s="11"/>
      <c r="BE42" s="19"/>
      <c r="BF42" s="20">
        <f>SUM(BF36:BF41)</f>
        <v>754904</v>
      </c>
      <c r="BG42" s="40">
        <f>SUM(BG36:BG41)</f>
        <v>26.373937062216406</v>
      </c>
      <c r="BH42" s="20">
        <f>SUM(BH36:BH41)</f>
        <v>24</v>
      </c>
      <c r="BI42" s="10"/>
      <c r="BJ42" s="11"/>
      <c r="BL42" s="19"/>
      <c r="BM42" s="20">
        <f>SUM(BM36:BM41)</f>
        <v>754904</v>
      </c>
      <c r="BN42" s="40">
        <f>SUM(BN36:BN41)</f>
        <v>26.521277492731581</v>
      </c>
      <c r="BO42" s="20">
        <f>SUM(BO36:BO41)</f>
        <v>24</v>
      </c>
      <c r="BP42" s="10"/>
      <c r="BQ42" s="11"/>
      <c r="BS42" s="19"/>
      <c r="BT42" s="20">
        <f>SUM(BT36:BT41)</f>
        <v>754904</v>
      </c>
      <c r="BU42" s="40">
        <f>SUM(BU36:BU41)</f>
        <v>26.668617923246757</v>
      </c>
      <c r="BV42" s="20">
        <f>SUM(BV36:BV41)</f>
        <v>24</v>
      </c>
      <c r="BW42" s="10"/>
      <c r="BX42" s="11"/>
    </row>
    <row r="43" spans="1:76" x14ac:dyDescent="0.35">
      <c r="A43" s="19"/>
      <c r="B43" s="20"/>
      <c r="C43" s="11"/>
      <c r="E43" s="10"/>
      <c r="F43" s="11"/>
      <c r="G43" s="12"/>
      <c r="H43" s="19"/>
      <c r="I43" s="20"/>
      <c r="J43" s="11"/>
      <c r="L43" s="10"/>
      <c r="M43" s="11"/>
      <c r="N43" s="13"/>
      <c r="O43" s="19"/>
      <c r="P43" s="20"/>
      <c r="Q43" s="11"/>
      <c r="S43" s="10"/>
      <c r="T43" s="11"/>
      <c r="V43" s="19"/>
      <c r="W43" s="20"/>
      <c r="X43" s="11"/>
      <c r="Z43" s="10"/>
      <c r="AA43" s="11"/>
      <c r="AC43" s="19"/>
      <c r="AD43" s="20"/>
      <c r="AE43" s="11"/>
      <c r="AG43" s="10"/>
      <c r="AH43" s="11"/>
      <c r="AJ43" s="19"/>
      <c r="AK43" s="20"/>
      <c r="AL43" s="11"/>
      <c r="AN43" s="10"/>
      <c r="AO43" s="11"/>
      <c r="AQ43" s="19"/>
      <c r="AR43" s="20"/>
      <c r="AS43" s="11"/>
      <c r="AU43" s="10"/>
      <c r="AV43" s="11"/>
      <c r="AX43" s="19"/>
      <c r="AY43" s="20"/>
      <c r="BB43" s="10"/>
      <c r="BC43" s="11"/>
      <c r="BE43" s="19"/>
      <c r="BF43" s="20"/>
      <c r="BG43" s="11"/>
      <c r="BI43" s="10"/>
      <c r="BJ43" s="11"/>
      <c r="BL43" s="19"/>
      <c r="BM43" s="20"/>
      <c r="BN43" s="11"/>
      <c r="BP43" s="10"/>
      <c r="BQ43" s="11"/>
      <c r="BS43" s="19"/>
      <c r="BT43" s="20"/>
      <c r="BU43" s="11"/>
      <c r="BW43" s="10"/>
      <c r="BX43" s="11"/>
    </row>
    <row r="44" spans="1:76" x14ac:dyDescent="0.35">
      <c r="A44" s="38" t="s">
        <v>58</v>
      </c>
      <c r="B44" s="20"/>
      <c r="C44" s="11"/>
      <c r="E44" s="10"/>
      <c r="F44" s="11"/>
      <c r="G44" s="12"/>
      <c r="H44" s="38" t="s">
        <v>58</v>
      </c>
      <c r="I44" s="20"/>
      <c r="J44" s="11"/>
      <c r="L44" s="10"/>
      <c r="M44" s="11"/>
      <c r="N44" s="13"/>
      <c r="O44" s="38" t="s">
        <v>58</v>
      </c>
      <c r="P44" s="20"/>
      <c r="Q44" s="11"/>
      <c r="S44" s="10"/>
      <c r="T44" s="11"/>
      <c r="V44" s="38" t="s">
        <v>58</v>
      </c>
      <c r="W44" s="20"/>
      <c r="X44" s="11"/>
      <c r="Z44" s="10"/>
      <c r="AA44" s="11"/>
      <c r="AC44" s="38" t="s">
        <v>58</v>
      </c>
      <c r="AD44" s="20"/>
      <c r="AE44" s="11"/>
      <c r="AG44" s="10"/>
      <c r="AH44" s="11"/>
      <c r="AJ44" s="38" t="s">
        <v>58</v>
      </c>
      <c r="AK44" s="20"/>
      <c r="AL44" s="11"/>
      <c r="AN44" s="10"/>
      <c r="AO44" s="11"/>
      <c r="AQ44" s="38" t="s">
        <v>58</v>
      </c>
      <c r="AR44" s="20"/>
      <c r="AS44" s="11"/>
      <c r="AU44" s="10"/>
      <c r="AV44" s="11"/>
      <c r="AX44" s="38" t="s">
        <v>58</v>
      </c>
      <c r="AY44" s="20"/>
      <c r="BB44" s="10"/>
      <c r="BC44" s="11"/>
      <c r="BE44" s="38" t="s">
        <v>58</v>
      </c>
      <c r="BF44" s="20"/>
      <c r="BG44" s="11"/>
      <c r="BI44" s="10"/>
      <c r="BJ44" s="11"/>
      <c r="BL44" s="38" t="s">
        <v>58</v>
      </c>
      <c r="BM44" s="20"/>
      <c r="BN44" s="11"/>
      <c r="BP44" s="10"/>
      <c r="BQ44" s="11"/>
      <c r="BS44" s="38" t="s">
        <v>58</v>
      </c>
      <c r="BT44" s="20"/>
      <c r="BU44" s="11"/>
      <c r="BW44" s="10"/>
      <c r="BX44" s="11"/>
    </row>
    <row r="45" spans="1:76" x14ac:dyDescent="0.35">
      <c r="A45" s="19" t="s">
        <v>7</v>
      </c>
      <c r="B45" s="20">
        <v>150238</v>
      </c>
      <c r="C45" s="11">
        <f>B45/B$6</f>
        <v>5.014251485692693</v>
      </c>
      <c r="D45" s="9">
        <v>5</v>
      </c>
      <c r="E45" s="10">
        <f>B45/D45</f>
        <v>30047.599999999999</v>
      </c>
      <c r="F45" s="11">
        <f>(E45-B$6)*100/B$6</f>
        <v>0.28502971385386233</v>
      </c>
      <c r="G45" s="12"/>
      <c r="H45" s="19" t="s">
        <v>7</v>
      </c>
      <c r="I45" s="20">
        <v>150238</v>
      </c>
      <c r="J45" s="11">
        <f>I45/I$6</f>
        <v>5.0435745937961594</v>
      </c>
      <c r="K45" s="9">
        <v>5</v>
      </c>
      <c r="L45" s="10">
        <f>I45/K45</f>
        <v>30047.599999999999</v>
      </c>
      <c r="M45" s="11">
        <f>(L45-I$6)*100/I$6</f>
        <v>0.87149187592318567</v>
      </c>
      <c r="N45" s="13"/>
      <c r="O45" s="19" t="s">
        <v>7</v>
      </c>
      <c r="P45" s="20">
        <v>150238</v>
      </c>
      <c r="Q45" s="11">
        <f>P45/P$6</f>
        <v>5.0728977018996249</v>
      </c>
      <c r="R45" s="9">
        <v>5</v>
      </c>
      <c r="S45" s="10">
        <f>P45/R45</f>
        <v>30047.599999999999</v>
      </c>
      <c r="T45" s="11">
        <f>(S45-P$6)*100/P$6</f>
        <v>1.4579540379925007</v>
      </c>
      <c r="V45" s="19" t="s">
        <v>7</v>
      </c>
      <c r="W45" s="20">
        <v>150238</v>
      </c>
      <c r="X45" s="11">
        <f>W45/W$6</f>
        <v>5.1022208100030912</v>
      </c>
      <c r="Y45" s="9">
        <v>5</v>
      </c>
      <c r="Z45" s="10">
        <f>W45/Y45</f>
        <v>30047.599999999999</v>
      </c>
      <c r="AA45" s="11">
        <f>(Z45-W$6)*100/W$6</f>
        <v>2.0444162000618249</v>
      </c>
      <c r="AC45" s="19" t="s">
        <v>7</v>
      </c>
      <c r="AD45" s="20">
        <v>150238</v>
      </c>
      <c r="AE45" s="11">
        <f>AD45/AD$6</f>
        <v>5.1315439181065576</v>
      </c>
      <c r="AF45" s="9">
        <v>5</v>
      </c>
      <c r="AG45" s="10">
        <f>AD45/AF45</f>
        <v>30047.599999999999</v>
      </c>
      <c r="AH45" s="11">
        <f>(AG45-AD$6)*100/AD$6</f>
        <v>2.6308783621311509</v>
      </c>
      <c r="AJ45" s="19" t="s">
        <v>7</v>
      </c>
      <c r="AK45" s="20">
        <v>150238</v>
      </c>
      <c r="AL45" s="11">
        <f>AK45/AK$6</f>
        <v>5.160867026210024</v>
      </c>
      <c r="AM45" s="9">
        <v>5</v>
      </c>
      <c r="AN45" s="10">
        <f>AK45/AM45</f>
        <v>30047.599999999999</v>
      </c>
      <c r="AO45" s="11">
        <f>(AN45-AK$6)*100/AK$6</f>
        <v>3.2173405242004689</v>
      </c>
      <c r="AQ45" s="19" t="s">
        <v>7</v>
      </c>
      <c r="AR45" s="20">
        <v>150238</v>
      </c>
      <c r="AS45" s="11">
        <f>AR45/AR$6</f>
        <v>5.1901901343134895</v>
      </c>
      <c r="AT45" s="9">
        <v>5</v>
      </c>
      <c r="AU45" s="10">
        <f>AR45/AT45</f>
        <v>30047.599999999999</v>
      </c>
      <c r="AV45" s="11">
        <f>(AU45-AR$6)*100/AR$6</f>
        <v>3.8038026862697909</v>
      </c>
      <c r="AX45" s="19" t="s">
        <v>7</v>
      </c>
      <c r="AY45" s="20">
        <v>150238</v>
      </c>
      <c r="AZ45" s="11">
        <f>AY45/AY$6</f>
        <v>5.2195132424169559</v>
      </c>
      <c r="BA45" s="9">
        <v>5</v>
      </c>
      <c r="BB45" s="10">
        <f>AY45/BA45</f>
        <v>30047.599999999999</v>
      </c>
      <c r="BC45" s="11">
        <f>(BB45-AY$6)*100/AY$6</f>
        <v>4.390264848339112</v>
      </c>
      <c r="BE45" s="19" t="s">
        <v>7</v>
      </c>
      <c r="BF45" s="20">
        <v>150238</v>
      </c>
      <c r="BG45" s="11">
        <f>BF45/BF$6</f>
        <v>5.2488363505204214</v>
      </c>
      <c r="BH45" s="9">
        <v>5</v>
      </c>
      <c r="BI45" s="10">
        <f>BF45/BH45</f>
        <v>30047.599999999999</v>
      </c>
      <c r="BJ45" s="11">
        <f>(BI45-BF$6)*100/BF$6</f>
        <v>4.9767270104084309</v>
      </c>
      <c r="BL45" s="19" t="s">
        <v>7</v>
      </c>
      <c r="BM45" s="20">
        <v>150238</v>
      </c>
      <c r="BN45" s="11">
        <f>BM45/BM$6</f>
        <v>5.2781594586238878</v>
      </c>
      <c r="BO45" s="9">
        <v>5</v>
      </c>
      <c r="BP45" s="10">
        <f>BM45/BO45</f>
        <v>30047.599999999999</v>
      </c>
      <c r="BQ45" s="11">
        <f>(BP45-BM$6)*100/BM$6</f>
        <v>5.5631891724777569</v>
      </c>
      <c r="BS45" s="19" t="s">
        <v>7</v>
      </c>
      <c r="BT45" s="20">
        <v>150238</v>
      </c>
      <c r="BU45" s="11">
        <f>BT45/BT$6</f>
        <v>5.3074825667273533</v>
      </c>
      <c r="BV45" s="9">
        <v>5</v>
      </c>
      <c r="BW45" s="10">
        <f>BT45/BV45</f>
        <v>30047.599999999999</v>
      </c>
      <c r="BX45" s="11">
        <f>(BW45-BT$6)*100/BT$6</f>
        <v>6.1496513345470678</v>
      </c>
    </row>
    <row r="46" spans="1:76" x14ac:dyDescent="0.35">
      <c r="A46" s="19" t="s">
        <v>33</v>
      </c>
      <c r="B46" s="20">
        <v>133056</v>
      </c>
      <c r="C46" s="11">
        <f>B46/B$6</f>
        <v>4.4407955755556321</v>
      </c>
      <c r="D46" s="9">
        <v>4</v>
      </c>
      <c r="E46" s="10">
        <f>B46/D46</f>
        <v>33264</v>
      </c>
      <c r="F46" s="11">
        <f>(E46-B$6)*100/B$6</f>
        <v>11.019889388890794</v>
      </c>
      <c r="G46" s="12"/>
      <c r="H46" s="19" t="s">
        <v>33</v>
      </c>
      <c r="I46" s="20">
        <v>133056</v>
      </c>
      <c r="J46" s="11">
        <f>I46/I$6</f>
        <v>4.4667651403249629</v>
      </c>
      <c r="K46" s="9">
        <v>4</v>
      </c>
      <c r="L46" s="10">
        <f>I46/K46</f>
        <v>33264</v>
      </c>
      <c r="M46" s="11">
        <f>(L46-I$6)*100/I$6</f>
        <v>11.669128508124077</v>
      </c>
      <c r="N46" s="13"/>
      <c r="O46" s="19" t="s">
        <v>33</v>
      </c>
      <c r="P46" s="20">
        <v>133056</v>
      </c>
      <c r="Q46" s="11">
        <f>P46/P$6</f>
        <v>4.4927347050942936</v>
      </c>
      <c r="R46" s="9">
        <v>4</v>
      </c>
      <c r="S46" s="10">
        <f>P46/R46</f>
        <v>33264</v>
      </c>
      <c r="T46" s="11">
        <f>(S46-P$6)*100/P$6</f>
        <v>12.31836762735735</v>
      </c>
      <c r="V46" s="19" t="s">
        <v>33</v>
      </c>
      <c r="W46" s="20">
        <v>133056</v>
      </c>
      <c r="X46" s="11">
        <f>W46/W$6</f>
        <v>4.5187042698636253</v>
      </c>
      <c r="Y46" s="9">
        <v>4</v>
      </c>
      <c r="Z46" s="10">
        <f>W46/Y46</f>
        <v>33264</v>
      </c>
      <c r="AA46" s="11">
        <f>(Z46-W$6)*100/W$6</f>
        <v>12.967606746590633</v>
      </c>
      <c r="AC46" s="19" t="s">
        <v>33</v>
      </c>
      <c r="AD46" s="20">
        <v>133056</v>
      </c>
      <c r="AE46" s="11">
        <f>AD46/AD$6</f>
        <v>4.5446738346329569</v>
      </c>
      <c r="AF46" s="9">
        <v>4</v>
      </c>
      <c r="AG46" s="10">
        <f>AD46/AF46</f>
        <v>33264</v>
      </c>
      <c r="AH46" s="11">
        <f>(AG46-AD$6)*100/AD$6</f>
        <v>13.616845865823919</v>
      </c>
      <c r="AJ46" s="19" t="s">
        <v>33</v>
      </c>
      <c r="AK46" s="20">
        <v>133056</v>
      </c>
      <c r="AL46" s="11">
        <f>AK46/AK$6</f>
        <v>4.5706433994022877</v>
      </c>
      <c r="AM46" s="9">
        <v>4</v>
      </c>
      <c r="AN46" s="10">
        <f>AK46/AM46</f>
        <v>33264</v>
      </c>
      <c r="AO46" s="11">
        <f>(AN46-AK$6)*100/AK$6</f>
        <v>14.266084985057194</v>
      </c>
      <c r="AQ46" s="19" t="s">
        <v>33</v>
      </c>
      <c r="AR46" s="20">
        <v>133056</v>
      </c>
      <c r="AS46" s="11">
        <f>AR46/AR$6</f>
        <v>4.5966129641716194</v>
      </c>
      <c r="AT46" s="9">
        <v>4</v>
      </c>
      <c r="AU46" s="10">
        <f>AR46/AT46</f>
        <v>33264</v>
      </c>
      <c r="AV46" s="11">
        <f>(AU46-AR$6)*100/AR$6</f>
        <v>14.915324104290475</v>
      </c>
      <c r="AX46" s="19" t="s">
        <v>33</v>
      </c>
      <c r="AY46" s="20">
        <v>133056</v>
      </c>
      <c r="AZ46" s="11">
        <f>AY46/AY$6</f>
        <v>4.6225825289409501</v>
      </c>
      <c r="BA46" s="9">
        <v>4</v>
      </c>
      <c r="BB46" s="10">
        <f>AY46/BA46</f>
        <v>33264</v>
      </c>
      <c r="BC46" s="11">
        <f>(BB46-AY$6)*100/AY$6</f>
        <v>15.564563223523756</v>
      </c>
      <c r="BE46" s="19" t="s">
        <v>33</v>
      </c>
      <c r="BF46" s="20">
        <v>133056</v>
      </c>
      <c r="BG46" s="11">
        <f>BF46/BF$6</f>
        <v>4.6485520937102809</v>
      </c>
      <c r="BH46" s="9">
        <v>4</v>
      </c>
      <c r="BI46" s="10">
        <f>BF46/BH46</f>
        <v>33264</v>
      </c>
      <c r="BJ46" s="11">
        <f>(BI46-BF$6)*100/BF$6</f>
        <v>16.213802342757031</v>
      </c>
      <c r="BL46" s="19" t="s">
        <v>33</v>
      </c>
      <c r="BM46" s="20">
        <v>133056</v>
      </c>
      <c r="BN46" s="11">
        <f>BM46/BM$6</f>
        <v>4.6745216584796125</v>
      </c>
      <c r="BO46" s="9">
        <v>4</v>
      </c>
      <c r="BP46" s="10">
        <f>BM46/BO46</f>
        <v>33264</v>
      </c>
      <c r="BQ46" s="11">
        <f>(BP46-BM$6)*100/BM$6</f>
        <v>16.863041461990317</v>
      </c>
      <c r="BS46" s="19" t="s">
        <v>33</v>
      </c>
      <c r="BT46" s="20">
        <v>133056</v>
      </c>
      <c r="BU46" s="11">
        <f>BT46/BT$6</f>
        <v>4.7004912232489433</v>
      </c>
      <c r="BV46" s="9">
        <v>4</v>
      </c>
      <c r="BW46" s="10">
        <f>BT46/BV46</f>
        <v>33264</v>
      </c>
      <c r="BX46" s="11">
        <f>(BW46-BT$6)*100/BT$6</f>
        <v>17.512280581223585</v>
      </c>
    </row>
    <row r="47" spans="1:76" x14ac:dyDescent="0.35">
      <c r="A47" s="19" t="s">
        <v>34</v>
      </c>
      <c r="B47" s="20">
        <v>167012</v>
      </c>
      <c r="C47" s="11">
        <f>B47/B$6</f>
        <v>5.5740902376796022</v>
      </c>
      <c r="D47" s="9">
        <v>5</v>
      </c>
      <c r="E47" s="10">
        <f>B47/D47</f>
        <v>33402.400000000001</v>
      </c>
      <c r="F47" s="11">
        <f>(E47-B$6)*100/B$6</f>
        <v>11.481804753592051</v>
      </c>
      <c r="G47" s="12"/>
      <c r="H47" s="19" t="s">
        <v>34</v>
      </c>
      <c r="I47" s="20">
        <v>167012</v>
      </c>
      <c r="J47" s="11">
        <f>I47/I$6</f>
        <v>5.6066872566134016</v>
      </c>
      <c r="K47" s="9">
        <v>5</v>
      </c>
      <c r="L47" s="10">
        <f>I47/K47</f>
        <v>33402.400000000001</v>
      </c>
      <c r="M47" s="11">
        <f>(L47-I$6)*100/I$6</f>
        <v>12.133745132268031</v>
      </c>
      <c r="N47" s="13"/>
      <c r="O47" s="19" t="s">
        <v>34</v>
      </c>
      <c r="P47" s="20">
        <v>167012</v>
      </c>
      <c r="Q47" s="11">
        <f>P47/P$6</f>
        <v>5.6392842755472001</v>
      </c>
      <c r="R47" s="9">
        <v>5</v>
      </c>
      <c r="S47" s="10">
        <f>P47/R47</f>
        <v>33402.400000000001</v>
      </c>
      <c r="T47" s="11">
        <f>(S47-P$6)*100/P$6</f>
        <v>12.785685510944003</v>
      </c>
      <c r="V47" s="19" t="s">
        <v>34</v>
      </c>
      <c r="W47" s="20">
        <v>167012</v>
      </c>
      <c r="X47" s="11">
        <f>W47/W$6</f>
        <v>5.6718812944809986</v>
      </c>
      <c r="Y47" s="9">
        <v>5</v>
      </c>
      <c r="Z47" s="10">
        <f>W47/Y47</f>
        <v>33402.400000000001</v>
      </c>
      <c r="AA47" s="11">
        <f>(Z47-W$6)*100/W$6</f>
        <v>13.437625889619982</v>
      </c>
      <c r="AC47" s="19" t="s">
        <v>34</v>
      </c>
      <c r="AD47" s="20">
        <v>167012</v>
      </c>
      <c r="AE47" s="11">
        <f>AD47/AD$6</f>
        <v>5.7044783134147981</v>
      </c>
      <c r="AF47" s="9">
        <v>5</v>
      </c>
      <c r="AG47" s="10">
        <f>AD47/AF47</f>
        <v>33402.400000000001</v>
      </c>
      <c r="AH47" s="11">
        <f>(AG47-AD$6)*100/AD$6</f>
        <v>14.089566268295966</v>
      </c>
      <c r="AJ47" s="19" t="s">
        <v>34</v>
      </c>
      <c r="AK47" s="20">
        <v>167012</v>
      </c>
      <c r="AL47" s="11">
        <f>AK47/AK$6</f>
        <v>5.7370753323485966</v>
      </c>
      <c r="AM47" s="9">
        <v>5</v>
      </c>
      <c r="AN47" s="10">
        <f>AK47/AM47</f>
        <v>33402.400000000001</v>
      </c>
      <c r="AO47" s="11">
        <f>(AN47-AK$6)*100/AK$6</f>
        <v>14.741506646971938</v>
      </c>
      <c r="AQ47" s="19" t="s">
        <v>34</v>
      </c>
      <c r="AR47" s="20">
        <v>167012</v>
      </c>
      <c r="AS47" s="11">
        <f>AR47/AR$6</f>
        <v>5.769672351282396</v>
      </c>
      <c r="AT47" s="9">
        <v>5</v>
      </c>
      <c r="AU47" s="10">
        <f>AR47/AT47</f>
        <v>33402.400000000001</v>
      </c>
      <c r="AV47" s="11">
        <f>(AU47-AR$6)*100/AR$6</f>
        <v>15.393447025647918</v>
      </c>
      <c r="AX47" s="19" t="s">
        <v>34</v>
      </c>
      <c r="AY47" s="20">
        <v>167012</v>
      </c>
      <c r="AZ47" s="11">
        <f>AY47/AY$6</f>
        <v>5.8022693702161945</v>
      </c>
      <c r="BA47" s="9">
        <v>5</v>
      </c>
      <c r="BB47" s="10">
        <f>AY47/BA47</f>
        <v>33402.400000000001</v>
      </c>
      <c r="BC47" s="11">
        <f>(BB47-AY$6)*100/AY$6</f>
        <v>16.045387404323897</v>
      </c>
      <c r="BE47" s="19" t="s">
        <v>34</v>
      </c>
      <c r="BF47" s="20">
        <v>167012</v>
      </c>
      <c r="BG47" s="11">
        <f>BF47/BF$6</f>
        <v>5.834866389149993</v>
      </c>
      <c r="BH47" s="9">
        <v>5</v>
      </c>
      <c r="BI47" s="10">
        <f>BF47/BH47</f>
        <v>33402.400000000001</v>
      </c>
      <c r="BJ47" s="11">
        <f>(BI47-BF$6)*100/BF$6</f>
        <v>16.697327782999871</v>
      </c>
      <c r="BL47" s="19" t="s">
        <v>34</v>
      </c>
      <c r="BM47" s="20">
        <v>167012</v>
      </c>
      <c r="BN47" s="11">
        <f>BM47/BM$6</f>
        <v>5.8674634080837924</v>
      </c>
      <c r="BO47" s="9">
        <v>5</v>
      </c>
      <c r="BP47" s="10">
        <f>BM47/BO47</f>
        <v>33402.400000000001</v>
      </c>
      <c r="BQ47" s="11">
        <f>(BP47-BM$6)*100/BM$6</f>
        <v>17.349268161675852</v>
      </c>
      <c r="BS47" s="19" t="s">
        <v>34</v>
      </c>
      <c r="BT47" s="20">
        <v>167012</v>
      </c>
      <c r="BU47" s="11">
        <f>BT47/BT$6</f>
        <v>5.9000604270175909</v>
      </c>
      <c r="BV47" s="9">
        <v>5</v>
      </c>
      <c r="BW47" s="10">
        <f>BT47/BV47</f>
        <v>33402.400000000001</v>
      </c>
      <c r="BX47" s="11">
        <f>(BW47-BT$6)*100/BT$6</f>
        <v>18.001208540351818</v>
      </c>
    </row>
    <row r="48" spans="1:76" x14ac:dyDescent="0.35">
      <c r="A48" s="19" t="s">
        <v>36</v>
      </c>
      <c r="B48" s="20">
        <v>98662</v>
      </c>
      <c r="C48" s="11">
        <f>B48/B$6</f>
        <v>3.2928824936528209</v>
      </c>
      <c r="D48" s="9">
        <v>3</v>
      </c>
      <c r="E48" s="10">
        <f>B48/D48</f>
        <v>32887.333333333336</v>
      </c>
      <c r="F48" s="11">
        <f>(E48-B$6)*100/B$6</f>
        <v>9.7627497884273726</v>
      </c>
      <c r="G48" s="12"/>
      <c r="H48" s="19" t="s">
        <v>36</v>
      </c>
      <c r="I48" s="20">
        <v>98662</v>
      </c>
      <c r="J48" s="11">
        <f>I48/I$6</f>
        <v>3.3121391164227205</v>
      </c>
      <c r="K48" s="9">
        <v>3</v>
      </c>
      <c r="L48" s="10">
        <f>I48/K48</f>
        <v>32887.333333333336</v>
      </c>
      <c r="M48" s="11">
        <f>(L48-I$6)*100/I$6</f>
        <v>10.404637214090695</v>
      </c>
      <c r="N48" s="13"/>
      <c r="O48" s="19" t="s">
        <v>36</v>
      </c>
      <c r="P48" s="20">
        <v>98662</v>
      </c>
      <c r="Q48" s="11">
        <f>P48/P$6</f>
        <v>3.3313957391926201</v>
      </c>
      <c r="R48" s="9">
        <v>3</v>
      </c>
      <c r="S48" s="10">
        <f>P48/R48</f>
        <v>32887.333333333336</v>
      </c>
      <c r="T48" s="11">
        <f>(S48-P$6)*100/P$6</f>
        <v>11.046524639754006</v>
      </c>
      <c r="V48" s="19" t="s">
        <v>36</v>
      </c>
      <c r="W48" s="20">
        <v>98662</v>
      </c>
      <c r="X48" s="11">
        <f>W48/W$6</f>
        <v>3.3506523619625197</v>
      </c>
      <c r="Y48" s="9">
        <v>3</v>
      </c>
      <c r="Z48" s="10">
        <f>W48/Y48</f>
        <v>32887.333333333336</v>
      </c>
      <c r="AA48" s="11">
        <f>(Z48-W$6)*100/W$6</f>
        <v>11.688412065417328</v>
      </c>
      <c r="AC48" s="19" t="s">
        <v>36</v>
      </c>
      <c r="AD48" s="20">
        <v>98662</v>
      </c>
      <c r="AE48" s="11">
        <f>AD48/AD$6</f>
        <v>3.3699089847324193</v>
      </c>
      <c r="AF48" s="9">
        <v>3</v>
      </c>
      <c r="AG48" s="10">
        <f>AD48/AF48</f>
        <v>32887.333333333336</v>
      </c>
      <c r="AH48" s="11">
        <f>(AG48-AD$6)*100/AD$6</f>
        <v>12.33029949108065</v>
      </c>
      <c r="AJ48" s="19" t="s">
        <v>36</v>
      </c>
      <c r="AK48" s="20">
        <v>98662</v>
      </c>
      <c r="AL48" s="11">
        <f>AK48/AK$6</f>
        <v>3.3891656075023189</v>
      </c>
      <c r="AM48" s="9">
        <v>3</v>
      </c>
      <c r="AN48" s="10">
        <f>AK48/AM48</f>
        <v>32887.333333333336</v>
      </c>
      <c r="AO48" s="11">
        <f>(AN48-AK$6)*100/AK$6</f>
        <v>12.972186916743967</v>
      </c>
      <c r="AQ48" s="19" t="s">
        <v>36</v>
      </c>
      <c r="AR48" s="20">
        <v>98662</v>
      </c>
      <c r="AS48" s="11">
        <f>AR48/AR$6</f>
        <v>3.4084222302722185</v>
      </c>
      <c r="AT48" s="9">
        <v>3</v>
      </c>
      <c r="AU48" s="10">
        <f>AR48/AT48</f>
        <v>32887.333333333336</v>
      </c>
      <c r="AV48" s="11">
        <f>(AU48-AR$6)*100/AR$6</f>
        <v>13.614074342407285</v>
      </c>
      <c r="AX48" s="19" t="s">
        <v>36</v>
      </c>
      <c r="AY48" s="20">
        <v>98662</v>
      </c>
      <c r="AZ48" s="11">
        <f>AY48/AY$6</f>
        <v>3.4276788530421181</v>
      </c>
      <c r="BA48" s="9">
        <v>3</v>
      </c>
      <c r="BB48" s="10">
        <f>AY48/BA48</f>
        <v>32887.333333333336</v>
      </c>
      <c r="BC48" s="11">
        <f>(BB48-AY$6)*100/AY$6</f>
        <v>14.255961768070602</v>
      </c>
      <c r="BE48" s="19" t="s">
        <v>36</v>
      </c>
      <c r="BF48" s="20">
        <v>98662</v>
      </c>
      <c r="BG48" s="11">
        <f>BF48/BF$6</f>
        <v>3.4469354758120172</v>
      </c>
      <c r="BH48" s="9">
        <v>3</v>
      </c>
      <c r="BI48" s="10">
        <f>BF48/BH48</f>
        <v>32887.333333333336</v>
      </c>
      <c r="BJ48" s="11">
        <f>(BI48-BF$6)*100/BF$6</f>
        <v>14.89784919373392</v>
      </c>
      <c r="BL48" s="19" t="s">
        <v>36</v>
      </c>
      <c r="BM48" s="20">
        <v>98662</v>
      </c>
      <c r="BN48" s="11">
        <f>BM48/BM$6</f>
        <v>3.4661920985819172</v>
      </c>
      <c r="BO48" s="9">
        <v>3</v>
      </c>
      <c r="BP48" s="10">
        <f>BM48/BO48</f>
        <v>32887.333333333336</v>
      </c>
      <c r="BQ48" s="11">
        <f>(BP48-BM$6)*100/BM$6</f>
        <v>15.539736619397244</v>
      </c>
      <c r="BS48" s="19" t="s">
        <v>36</v>
      </c>
      <c r="BT48" s="20">
        <v>98662</v>
      </c>
      <c r="BU48" s="11">
        <f>BT48/BT$6</f>
        <v>3.4854487213518164</v>
      </c>
      <c r="BV48" s="9">
        <v>3</v>
      </c>
      <c r="BW48" s="10">
        <f>BT48/BV48</f>
        <v>32887.333333333336</v>
      </c>
      <c r="BX48" s="11">
        <f>(BW48-BT$6)*100/BT$6</f>
        <v>16.181624045060548</v>
      </c>
    </row>
    <row r="49" spans="1:76" x14ac:dyDescent="0.35">
      <c r="A49" s="19" t="s">
        <v>37</v>
      </c>
      <c r="B49" s="20">
        <v>98935</v>
      </c>
      <c r="C49" s="11">
        <f>B49/B$6</f>
        <v>3.3019939744738789</v>
      </c>
      <c r="D49" s="9">
        <v>3</v>
      </c>
      <c r="E49" s="10">
        <f>B49/D49</f>
        <v>32978.333333333336</v>
      </c>
      <c r="F49" s="11">
        <f>(E49-B$6)*100/B$6</f>
        <v>10.06646581579597</v>
      </c>
      <c r="G49" s="12"/>
      <c r="H49" s="19" t="s">
        <v>37</v>
      </c>
      <c r="I49" s="20">
        <v>98935</v>
      </c>
      <c r="J49" s="11">
        <f>I49/I$6</f>
        <v>3.3213038807573518</v>
      </c>
      <c r="K49" s="9">
        <v>3</v>
      </c>
      <c r="L49" s="10">
        <f>I49/K49</f>
        <v>32978.333333333336</v>
      </c>
      <c r="M49" s="11">
        <f>(L49-I$6)*100/I$6</f>
        <v>10.710129358578408</v>
      </c>
      <c r="N49" s="13"/>
      <c r="O49" s="19" t="s">
        <v>37</v>
      </c>
      <c r="P49" s="20">
        <v>98935</v>
      </c>
      <c r="Q49" s="11">
        <f>P49/P$6</f>
        <v>3.3406137870408248</v>
      </c>
      <c r="R49" s="9">
        <v>3</v>
      </c>
      <c r="S49" s="10">
        <f>P49/R49</f>
        <v>32978.333333333336</v>
      </c>
      <c r="T49" s="11">
        <f>(S49-P$6)*100/P$6</f>
        <v>11.353792901360833</v>
      </c>
      <c r="V49" s="19" t="s">
        <v>37</v>
      </c>
      <c r="W49" s="20">
        <v>98935</v>
      </c>
      <c r="X49" s="11">
        <f>W49/W$6</f>
        <v>3.3599236933242977</v>
      </c>
      <c r="Y49" s="9">
        <v>3</v>
      </c>
      <c r="Z49" s="10">
        <f>W49/Y49</f>
        <v>32978.333333333336</v>
      </c>
      <c r="AA49" s="11">
        <f>(Z49-W$6)*100/W$6</f>
        <v>11.997456444143269</v>
      </c>
      <c r="AC49" s="19" t="s">
        <v>37</v>
      </c>
      <c r="AD49" s="20">
        <v>98935</v>
      </c>
      <c r="AE49" s="11">
        <f>AD49/AD$6</f>
        <v>3.3792335996077711</v>
      </c>
      <c r="AF49" s="9">
        <v>3</v>
      </c>
      <c r="AG49" s="10">
        <f>AD49/AF49</f>
        <v>32978.333333333336</v>
      </c>
      <c r="AH49" s="11">
        <f>(AG49-AD$6)*100/AD$6</f>
        <v>12.641119986925707</v>
      </c>
      <c r="AJ49" s="19" t="s">
        <v>37</v>
      </c>
      <c r="AK49" s="20">
        <v>98935</v>
      </c>
      <c r="AL49" s="11">
        <f>AK49/AK$6</f>
        <v>3.3985435058912437</v>
      </c>
      <c r="AM49" s="9">
        <v>3</v>
      </c>
      <c r="AN49" s="10">
        <f>AK49/AM49</f>
        <v>32978.333333333336</v>
      </c>
      <c r="AO49" s="11">
        <f>(AN49-AK$6)*100/AK$6</f>
        <v>13.284783529708138</v>
      </c>
      <c r="AQ49" s="19" t="s">
        <v>37</v>
      </c>
      <c r="AR49" s="20">
        <v>98935</v>
      </c>
      <c r="AS49" s="11">
        <f>AR49/AR$6</f>
        <v>3.4178534121747171</v>
      </c>
      <c r="AT49" s="9">
        <v>3</v>
      </c>
      <c r="AU49" s="10">
        <f>AR49/AT49</f>
        <v>32978.333333333336</v>
      </c>
      <c r="AV49" s="11">
        <f>(AU49-AR$6)*100/AR$6</f>
        <v>13.928447072490572</v>
      </c>
      <c r="AX49" s="19" t="s">
        <v>37</v>
      </c>
      <c r="AY49" s="20">
        <v>98935</v>
      </c>
      <c r="AZ49" s="11">
        <f>AY49/AY$6</f>
        <v>3.43716331845819</v>
      </c>
      <c r="BA49" s="9">
        <v>3</v>
      </c>
      <c r="BB49" s="10">
        <f>AY49/BA49</f>
        <v>32978.333333333336</v>
      </c>
      <c r="BC49" s="11">
        <f>(BB49-AY$6)*100/AY$6</f>
        <v>14.572110615273003</v>
      </c>
      <c r="BE49" s="19" t="s">
        <v>37</v>
      </c>
      <c r="BF49" s="20">
        <v>98935</v>
      </c>
      <c r="BG49" s="11">
        <f>BF49/BF$6</f>
        <v>3.456473224741663</v>
      </c>
      <c r="BH49" s="9">
        <v>3</v>
      </c>
      <c r="BI49" s="10">
        <f>BF49/BH49</f>
        <v>32978.333333333336</v>
      </c>
      <c r="BJ49" s="11">
        <f>(BI49-BF$6)*100/BF$6</f>
        <v>15.215774158055435</v>
      </c>
      <c r="BL49" s="19" t="s">
        <v>37</v>
      </c>
      <c r="BM49" s="20">
        <v>98935</v>
      </c>
      <c r="BN49" s="11">
        <f>BM49/BM$6</f>
        <v>3.4757831310251359</v>
      </c>
      <c r="BO49" s="9">
        <v>3</v>
      </c>
      <c r="BP49" s="10">
        <f>BM49/BO49</f>
        <v>32978.333333333336</v>
      </c>
      <c r="BQ49" s="11">
        <f>(BP49-BM$6)*100/BM$6</f>
        <v>15.859437700837873</v>
      </c>
      <c r="BS49" s="19" t="s">
        <v>37</v>
      </c>
      <c r="BT49" s="20">
        <v>98935</v>
      </c>
      <c r="BU49" s="11">
        <f>BT49/BT$6</f>
        <v>3.4950930373086084</v>
      </c>
      <c r="BV49" s="9">
        <v>3</v>
      </c>
      <c r="BW49" s="10">
        <f>BT49/BV49</f>
        <v>32978.333333333336</v>
      </c>
      <c r="BX49" s="11">
        <f>(BW49-BT$6)*100/BT$6</f>
        <v>16.503101243620293</v>
      </c>
    </row>
    <row r="50" spans="1:76" x14ac:dyDescent="0.35">
      <c r="A50" s="19"/>
      <c r="B50" s="20">
        <f>SUM(B45:B49)</f>
        <v>647903</v>
      </c>
      <c r="C50" s="40">
        <f>SUM(C45:C49)</f>
        <v>21.624013767054628</v>
      </c>
      <c r="D50" s="20">
        <f>SUM(D45:D49)</f>
        <v>20</v>
      </c>
      <c r="E50" s="10"/>
      <c r="F50" s="11"/>
      <c r="G50" s="12"/>
      <c r="H50" s="19"/>
      <c r="I50" s="20">
        <f>SUM(I45:I49)</f>
        <v>647903</v>
      </c>
      <c r="J50" s="40">
        <f>SUM(J45:J49)</f>
        <v>21.750469987914595</v>
      </c>
      <c r="K50" s="20">
        <f>SUM(K45:K49)</f>
        <v>20</v>
      </c>
      <c r="L50" s="10"/>
      <c r="M50" s="11"/>
      <c r="N50" s="13"/>
      <c r="O50" s="19"/>
      <c r="P50" s="20">
        <f>SUM(P45:P49)</f>
        <v>647903</v>
      </c>
      <c r="Q50" s="40">
        <f>SUM(Q45:Q49)</f>
        <v>21.876926208774563</v>
      </c>
      <c r="R50" s="20">
        <f>SUM(R45:R49)</f>
        <v>20</v>
      </c>
      <c r="S50" s="10"/>
      <c r="T50" s="11"/>
      <c r="V50" s="19"/>
      <c r="W50" s="20">
        <f>SUM(W45:W49)</f>
        <v>647903</v>
      </c>
      <c r="X50" s="40">
        <f>SUM(X45:X49)</f>
        <v>22.003382429634531</v>
      </c>
      <c r="Y50" s="20">
        <f>SUM(Y45:Y49)</f>
        <v>20</v>
      </c>
      <c r="Z50" s="10"/>
      <c r="AA50" s="11"/>
      <c r="AC50" s="19"/>
      <c r="AD50" s="20">
        <f>SUM(AD45:AD49)</f>
        <v>647903</v>
      </c>
      <c r="AE50" s="40">
        <f>SUM(AE45:AE49)</f>
        <v>22.129838650494506</v>
      </c>
      <c r="AF50" s="20">
        <f>SUM(AF45:AF49)</f>
        <v>20</v>
      </c>
      <c r="AG50" s="10"/>
      <c r="AH50" s="11"/>
      <c r="AJ50" s="19"/>
      <c r="AK50" s="20">
        <f>SUM(AK45:AK49)</f>
        <v>647903</v>
      </c>
      <c r="AL50" s="40">
        <f>SUM(AL45:AL49)</f>
        <v>22.256294871354473</v>
      </c>
      <c r="AM50" s="20">
        <f>SUM(AM45:AM49)</f>
        <v>20</v>
      </c>
      <c r="AN50" s="10"/>
      <c r="AO50" s="11"/>
      <c r="AQ50" s="19"/>
      <c r="AR50" s="20">
        <f>SUM(AR45:AR49)</f>
        <v>647903</v>
      </c>
      <c r="AS50" s="40">
        <f>SUM(AS45:AS49)</f>
        <v>22.382751092214441</v>
      </c>
      <c r="AT50" s="20">
        <f>SUM(AT45:AT49)</f>
        <v>20</v>
      </c>
      <c r="AU50" s="10"/>
      <c r="AV50" s="11"/>
      <c r="AX50" s="19"/>
      <c r="AY50" s="20">
        <f>SUM(AY45:AY49)</f>
        <v>647903</v>
      </c>
      <c r="AZ50" s="48">
        <f>SUM(AZ45:AZ49)</f>
        <v>22.509207313074409</v>
      </c>
      <c r="BA50" s="40">
        <f>SUM(BA45:BA49)</f>
        <v>20</v>
      </c>
      <c r="BB50" s="10"/>
      <c r="BC50" s="11"/>
      <c r="BE50" s="19"/>
      <c r="BF50" s="20">
        <f>SUM(BF45:BF49)</f>
        <v>647903</v>
      </c>
      <c r="BG50" s="40">
        <f>SUM(BG45:BG49)</f>
        <v>22.635663533934377</v>
      </c>
      <c r="BH50" s="20">
        <f>SUM(BH45:BH49)</f>
        <v>20</v>
      </c>
      <c r="BI50" s="10"/>
      <c r="BJ50" s="11"/>
      <c r="BL50" s="19"/>
      <c r="BM50" s="20">
        <f>SUM(BM45:BM49)</f>
        <v>647903</v>
      </c>
      <c r="BN50" s="40">
        <f>SUM(BN45:BN49)</f>
        <v>22.762119754794345</v>
      </c>
      <c r="BO50" s="20">
        <f>SUM(BO45:BO49)</f>
        <v>20</v>
      </c>
      <c r="BP50" s="10"/>
      <c r="BQ50" s="11"/>
      <c r="BS50" s="19"/>
      <c r="BT50" s="20">
        <f>SUM(BT45:BT49)</f>
        <v>647903</v>
      </c>
      <c r="BU50" s="40">
        <f>SUM(BU45:BU49)</f>
        <v>22.888575975654312</v>
      </c>
      <c r="BV50" s="20">
        <f>SUM(BV45:BV49)</f>
        <v>20</v>
      </c>
      <c r="BW50" s="10"/>
      <c r="BX50" s="11"/>
    </row>
    <row r="51" spans="1:76" x14ac:dyDescent="0.35">
      <c r="A51" s="19"/>
      <c r="B51" s="20"/>
      <c r="C51" s="11"/>
      <c r="E51" s="10"/>
      <c r="F51" s="11"/>
      <c r="G51" s="12"/>
      <c r="H51" s="19"/>
      <c r="I51" s="20"/>
      <c r="J51" s="11"/>
      <c r="L51" s="10"/>
      <c r="M51" s="11"/>
      <c r="N51" s="13"/>
      <c r="O51" s="19"/>
      <c r="P51" s="20"/>
      <c r="Q51" s="11"/>
      <c r="S51" s="10"/>
      <c r="T51" s="11"/>
      <c r="V51" s="19"/>
      <c r="W51" s="20"/>
      <c r="X51" s="11"/>
      <c r="Z51" s="10"/>
      <c r="AA51" s="11"/>
      <c r="AC51" s="19"/>
      <c r="AD51" s="20"/>
      <c r="AE51" s="11"/>
      <c r="AG51" s="10"/>
      <c r="AH51" s="11"/>
      <c r="AJ51" s="19"/>
      <c r="AK51" s="20"/>
      <c r="AL51" s="11"/>
      <c r="AN51" s="10"/>
      <c r="AO51" s="11"/>
      <c r="AQ51" s="19"/>
      <c r="AR51" s="20"/>
      <c r="AS51" s="11"/>
      <c r="AU51" s="10"/>
      <c r="AV51" s="11"/>
      <c r="AX51" s="19"/>
      <c r="AY51" s="20"/>
      <c r="BB51" s="10"/>
      <c r="BC51" s="11"/>
      <c r="BE51" s="19"/>
      <c r="BF51" s="20"/>
      <c r="BG51" s="11"/>
      <c r="BI51" s="10"/>
      <c r="BJ51" s="11"/>
      <c r="BL51" s="19"/>
      <c r="BM51" s="20"/>
      <c r="BN51" s="11"/>
      <c r="BP51" s="10"/>
      <c r="BQ51" s="11"/>
      <c r="BS51" s="19"/>
      <c r="BT51" s="20"/>
      <c r="BU51" s="11"/>
      <c r="BW51" s="10"/>
      <c r="BX51" s="11"/>
    </row>
    <row r="52" spans="1:76" x14ac:dyDescent="0.35">
      <c r="A52" s="38" t="s">
        <v>60</v>
      </c>
      <c r="B52" s="20"/>
      <c r="C52" s="11"/>
      <c r="E52" s="10"/>
      <c r="F52" s="11"/>
      <c r="G52" s="12"/>
      <c r="H52" s="38" t="s">
        <v>60</v>
      </c>
      <c r="I52" s="20"/>
      <c r="J52" s="11"/>
      <c r="L52" s="10"/>
      <c r="M52" s="11"/>
      <c r="N52" s="13"/>
      <c r="O52" s="38" t="s">
        <v>60</v>
      </c>
      <c r="P52" s="20"/>
      <c r="Q52" s="11"/>
      <c r="S52" s="10"/>
      <c r="T52" s="11"/>
      <c r="V52" s="38" t="s">
        <v>60</v>
      </c>
      <c r="W52" s="20"/>
      <c r="X52" s="11"/>
      <c r="Z52" s="10"/>
      <c r="AA52" s="11"/>
      <c r="AC52" s="38" t="s">
        <v>60</v>
      </c>
      <c r="AD52" s="20"/>
      <c r="AE52" s="11"/>
      <c r="AG52" s="10"/>
      <c r="AH52" s="11"/>
      <c r="AJ52" s="38" t="s">
        <v>60</v>
      </c>
      <c r="AK52" s="20"/>
      <c r="AL52" s="11"/>
      <c r="AN52" s="10"/>
      <c r="AO52" s="11"/>
      <c r="AQ52" s="38" t="s">
        <v>60</v>
      </c>
      <c r="AR52" s="20"/>
      <c r="AS52" s="11"/>
      <c r="AU52" s="10"/>
      <c r="AV52" s="11"/>
      <c r="AX52" s="38" t="s">
        <v>60</v>
      </c>
      <c r="AY52" s="20"/>
      <c r="BB52" s="10"/>
      <c r="BC52" s="11"/>
      <c r="BE52" s="38" t="s">
        <v>60</v>
      </c>
      <c r="BF52" s="20"/>
      <c r="BG52" s="11"/>
      <c r="BI52" s="10"/>
      <c r="BJ52" s="11"/>
      <c r="BL52" s="38" t="s">
        <v>60</v>
      </c>
      <c r="BM52" s="20"/>
      <c r="BN52" s="11"/>
      <c r="BP52" s="10"/>
      <c r="BQ52" s="11"/>
      <c r="BS52" s="38" t="s">
        <v>60</v>
      </c>
      <c r="BT52" s="20"/>
      <c r="BU52" s="11"/>
      <c r="BW52" s="10"/>
      <c r="BX52" s="11"/>
    </row>
    <row r="53" spans="1:76" x14ac:dyDescent="0.35">
      <c r="A53" s="19" t="s">
        <v>6</v>
      </c>
      <c r="B53" s="20">
        <v>165616</v>
      </c>
      <c r="C53" s="11">
        <f t="shared" ref="C53:C60" si="66">B53/B$6</f>
        <v>5.5274981965580023</v>
      </c>
      <c r="D53" s="9">
        <v>5</v>
      </c>
      <c r="E53" s="10">
        <f t="shared" ref="E53:E60" si="67">B53/D53</f>
        <v>33123.199999999997</v>
      </c>
      <c r="F53" s="11">
        <f t="shared" ref="F53:F60" si="68">(E53-B$6)*100/B$6</f>
        <v>10.549963931160031</v>
      </c>
      <c r="G53" s="12"/>
      <c r="H53" s="19" t="s">
        <v>6</v>
      </c>
      <c r="I53" s="20">
        <v>165616</v>
      </c>
      <c r="J53" s="11">
        <f t="shared" ref="J53:J60" si="69">I53/I$6</f>
        <v>5.5598227474150663</v>
      </c>
      <c r="K53" s="9">
        <v>5</v>
      </c>
      <c r="L53" s="10">
        <f t="shared" ref="L53:L60" si="70">I53/K53</f>
        <v>33123.199999999997</v>
      </c>
      <c r="M53" s="11">
        <f t="shared" ref="M53:M60" si="71">(L53-I$6)*100/I$6</f>
        <v>11.196454948301319</v>
      </c>
      <c r="N53" s="13"/>
      <c r="O53" s="19" t="s">
        <v>6</v>
      </c>
      <c r="P53" s="20">
        <v>165616</v>
      </c>
      <c r="Q53" s="11">
        <f t="shared" ref="Q53:Q60" si="72">P53/P$6</f>
        <v>5.5921472982721303</v>
      </c>
      <c r="R53" s="9">
        <v>5</v>
      </c>
      <c r="S53" s="10">
        <f t="shared" ref="S53:S60" si="73">P53/R53</f>
        <v>33123.199999999997</v>
      </c>
      <c r="T53" s="11">
        <f t="shared" ref="T53:T60" si="74">(S53-P$6)*100/P$6</f>
        <v>11.842945965442601</v>
      </c>
      <c r="V53" s="19" t="s">
        <v>6</v>
      </c>
      <c r="W53" s="20">
        <v>165616</v>
      </c>
      <c r="X53" s="11">
        <f t="shared" ref="X53:X60" si="75">W53/W$6</f>
        <v>5.6244718491291952</v>
      </c>
      <c r="Y53" s="9">
        <v>5</v>
      </c>
      <c r="Z53" s="10">
        <f t="shared" ref="Z53:Z61" si="76">W53/Y53</f>
        <v>33123.199999999997</v>
      </c>
      <c r="AA53" s="11">
        <f t="shared" ref="AA53:AA61" si="77">(Z53-W$6)*100/W$6</f>
        <v>12.489436982583891</v>
      </c>
      <c r="AC53" s="19" t="s">
        <v>6</v>
      </c>
      <c r="AD53" s="20">
        <v>165616</v>
      </c>
      <c r="AE53" s="11">
        <f t="shared" ref="AE53:AE60" si="78">AD53/AD$6</f>
        <v>5.65679639998626</v>
      </c>
      <c r="AF53" s="9">
        <v>5</v>
      </c>
      <c r="AG53" s="10">
        <f t="shared" ref="AG53:AG60" si="79">AD53/AF53</f>
        <v>33123.199999999997</v>
      </c>
      <c r="AH53" s="11">
        <f t="shared" ref="AH53:AH60" si="80">(AG53-AD$6)*100/AD$6</f>
        <v>13.135927999725181</v>
      </c>
      <c r="AJ53" s="19" t="s">
        <v>6</v>
      </c>
      <c r="AK53" s="20">
        <v>165616</v>
      </c>
      <c r="AL53" s="11">
        <f t="shared" ref="AL53:AL60" si="81">AK53/AK$6</f>
        <v>5.689120950843324</v>
      </c>
      <c r="AM53" s="9">
        <v>5</v>
      </c>
      <c r="AN53" s="10">
        <f t="shared" ref="AN53:AN60" si="82">AK53/AM53</f>
        <v>33123.199999999997</v>
      </c>
      <c r="AO53" s="11">
        <f t="shared" ref="AO53:AO60" si="83">(AN53-AK$6)*100/AK$6</f>
        <v>13.782419016866466</v>
      </c>
      <c r="AQ53" s="19" t="s">
        <v>6</v>
      </c>
      <c r="AR53" s="20">
        <v>165616</v>
      </c>
      <c r="AS53" s="11">
        <f t="shared" ref="AS53:AS60" si="84">AR53/AR$6</f>
        <v>5.721445501700388</v>
      </c>
      <c r="AT53" s="9">
        <v>5</v>
      </c>
      <c r="AU53" s="10">
        <f t="shared" ref="AU53:AU60" si="85">AR53/AT53</f>
        <v>33123.199999999997</v>
      </c>
      <c r="AV53" s="11">
        <f t="shared" ref="AV53:AV60" si="86">(AU53-AR$6)*100/AR$6</f>
        <v>14.428910034007755</v>
      </c>
      <c r="AX53" s="19" t="s">
        <v>6</v>
      </c>
      <c r="AY53" s="20">
        <v>165616</v>
      </c>
      <c r="AZ53" s="11">
        <f t="shared" ref="AZ53:AZ60" si="87">AY53/AY$6</f>
        <v>5.7537700525574529</v>
      </c>
      <c r="BA53" s="9">
        <v>5</v>
      </c>
      <c r="BB53" s="10">
        <f t="shared" ref="BB53:BB61" si="88">AY53/BA53</f>
        <v>33123.199999999997</v>
      </c>
      <c r="BC53" s="11">
        <f t="shared" ref="BC53:BC61" si="89">(BB53-AY$6)*100/AY$6</f>
        <v>15.075401051149042</v>
      </c>
      <c r="BE53" s="19" t="s">
        <v>6</v>
      </c>
      <c r="BF53" s="20">
        <v>165616</v>
      </c>
      <c r="BG53" s="11">
        <f t="shared" ref="BG53:BG60" si="90">BF53/BF$6</f>
        <v>5.7860946034145169</v>
      </c>
      <c r="BH53" s="9">
        <v>5</v>
      </c>
      <c r="BI53" s="10">
        <f t="shared" ref="BI53:BI60" si="91">BF53/BH53</f>
        <v>33123.199999999997</v>
      </c>
      <c r="BJ53" s="11">
        <f t="shared" ref="BJ53:BJ60" si="92">(BI53-BF$6)*100/BF$6</f>
        <v>15.721892068290327</v>
      </c>
      <c r="BL53" s="19" t="s">
        <v>6</v>
      </c>
      <c r="BM53" s="20">
        <v>165616</v>
      </c>
      <c r="BN53" s="11">
        <f t="shared" ref="BN53:BN60" si="93">BM53/BM$6</f>
        <v>5.8184191542715817</v>
      </c>
      <c r="BO53" s="9">
        <v>5</v>
      </c>
      <c r="BP53" s="10">
        <f t="shared" ref="BP53:BP60" si="94">BM53/BO53</f>
        <v>33123.199999999997</v>
      </c>
      <c r="BQ53" s="11">
        <f t="shared" ref="BQ53:BQ60" si="95">(BP53-BM$6)*100/BM$6</f>
        <v>16.368383085431621</v>
      </c>
      <c r="BS53" s="19" t="s">
        <v>6</v>
      </c>
      <c r="BT53" s="20">
        <v>165616</v>
      </c>
      <c r="BU53" s="11">
        <f t="shared" ref="BU53:BU60" si="96">BT53/BT$6</f>
        <v>5.8507437051286448</v>
      </c>
      <c r="BV53" s="9">
        <v>5</v>
      </c>
      <c r="BW53" s="10">
        <f t="shared" ref="BW53:BW60" si="97">BT53/BV53</f>
        <v>33123.199999999997</v>
      </c>
      <c r="BX53" s="11">
        <f t="shared" ref="BX53:BX60" si="98">(BW53-BT$6)*100/BT$6</f>
        <v>17.014874102572893</v>
      </c>
    </row>
    <row r="54" spans="1:76" x14ac:dyDescent="0.35">
      <c r="A54" s="19" t="s">
        <v>29</v>
      </c>
      <c r="B54" s="20">
        <v>134354</v>
      </c>
      <c r="C54" s="11">
        <f t="shared" si="66"/>
        <v>4.484116828690186</v>
      </c>
      <c r="D54" s="9">
        <v>4</v>
      </c>
      <c r="E54" s="10">
        <f t="shared" si="67"/>
        <v>33588.5</v>
      </c>
      <c r="F54" s="11">
        <f t="shared" si="68"/>
        <v>12.102920717254644</v>
      </c>
      <c r="G54" s="12"/>
      <c r="H54" s="19" t="s">
        <v>29</v>
      </c>
      <c r="I54" s="20">
        <v>134354</v>
      </c>
      <c r="J54" s="11">
        <f t="shared" si="69"/>
        <v>4.5103397341211222</v>
      </c>
      <c r="K54" s="9">
        <v>4</v>
      </c>
      <c r="L54" s="10">
        <f t="shared" si="70"/>
        <v>33588.5</v>
      </c>
      <c r="M54" s="11">
        <f t="shared" si="71"/>
        <v>12.758493353028065</v>
      </c>
      <c r="N54" s="13"/>
      <c r="O54" s="19" t="s">
        <v>29</v>
      </c>
      <c r="P54" s="20">
        <v>134354</v>
      </c>
      <c r="Q54" s="11">
        <f t="shared" si="72"/>
        <v>4.5365626395520593</v>
      </c>
      <c r="R54" s="9">
        <v>4</v>
      </c>
      <c r="S54" s="10">
        <f t="shared" si="73"/>
        <v>33588.5</v>
      </c>
      <c r="T54" s="11">
        <f t="shared" si="74"/>
        <v>13.414065988801477</v>
      </c>
      <c r="V54" s="19" t="s">
        <v>29</v>
      </c>
      <c r="W54" s="20">
        <v>134354</v>
      </c>
      <c r="X54" s="11">
        <f t="shared" si="75"/>
        <v>4.5627855449829964</v>
      </c>
      <c r="Y54" s="9">
        <v>4</v>
      </c>
      <c r="Z54" s="10">
        <f t="shared" si="76"/>
        <v>33588.5</v>
      </c>
      <c r="AA54" s="11">
        <f t="shared" si="77"/>
        <v>14.0696386245749</v>
      </c>
      <c r="AC54" s="19" t="s">
        <v>29</v>
      </c>
      <c r="AD54" s="20">
        <v>134354</v>
      </c>
      <c r="AE54" s="11">
        <f t="shared" si="78"/>
        <v>4.5890084504139326</v>
      </c>
      <c r="AF54" s="9">
        <v>4</v>
      </c>
      <c r="AG54" s="10">
        <f t="shared" si="79"/>
        <v>33588.5</v>
      </c>
      <c r="AH54" s="11">
        <f t="shared" si="80"/>
        <v>14.725211260348326</v>
      </c>
      <c r="AJ54" s="19" t="s">
        <v>29</v>
      </c>
      <c r="AK54" s="20">
        <v>134354</v>
      </c>
      <c r="AL54" s="11">
        <f t="shared" si="81"/>
        <v>4.6152313558448697</v>
      </c>
      <c r="AM54" s="9">
        <v>4</v>
      </c>
      <c r="AN54" s="10">
        <f t="shared" si="82"/>
        <v>33588.5</v>
      </c>
      <c r="AO54" s="11">
        <f t="shared" si="83"/>
        <v>15.380783896121741</v>
      </c>
      <c r="AQ54" s="19" t="s">
        <v>29</v>
      </c>
      <c r="AR54" s="20">
        <v>134354</v>
      </c>
      <c r="AS54" s="11">
        <f t="shared" si="84"/>
        <v>4.6414542612758067</v>
      </c>
      <c r="AT54" s="9">
        <v>4</v>
      </c>
      <c r="AU54" s="10">
        <f t="shared" si="85"/>
        <v>33588.5</v>
      </c>
      <c r="AV54" s="11">
        <f t="shared" si="86"/>
        <v>16.036356531895162</v>
      </c>
      <c r="AX54" s="19" t="s">
        <v>29</v>
      </c>
      <c r="AY54" s="20">
        <v>134354</v>
      </c>
      <c r="AZ54" s="11">
        <f t="shared" si="87"/>
        <v>4.6676771667067429</v>
      </c>
      <c r="BA54" s="9">
        <v>4</v>
      </c>
      <c r="BB54" s="10">
        <f t="shared" si="88"/>
        <v>33588.5</v>
      </c>
      <c r="BC54" s="11">
        <f t="shared" si="89"/>
        <v>16.691929167668579</v>
      </c>
      <c r="BE54" s="19" t="s">
        <v>29</v>
      </c>
      <c r="BF54" s="20">
        <v>134354</v>
      </c>
      <c r="BG54" s="11">
        <f t="shared" si="90"/>
        <v>4.69390007213768</v>
      </c>
      <c r="BH54" s="9">
        <v>4</v>
      </c>
      <c r="BI54" s="10">
        <f t="shared" si="91"/>
        <v>33588.5</v>
      </c>
      <c r="BJ54" s="11">
        <f t="shared" si="92"/>
        <v>17.347501803441997</v>
      </c>
      <c r="BL54" s="19" t="s">
        <v>29</v>
      </c>
      <c r="BM54" s="20">
        <v>134354</v>
      </c>
      <c r="BN54" s="11">
        <f t="shared" si="93"/>
        <v>4.7201229775686171</v>
      </c>
      <c r="BO54" s="9">
        <v>4</v>
      </c>
      <c r="BP54" s="10">
        <f t="shared" si="94"/>
        <v>33588.5</v>
      </c>
      <c r="BQ54" s="11">
        <f t="shared" si="95"/>
        <v>18.003074439215421</v>
      </c>
      <c r="BS54" s="19" t="s">
        <v>29</v>
      </c>
      <c r="BT54" s="20">
        <v>134354</v>
      </c>
      <c r="BU54" s="11">
        <f t="shared" si="96"/>
        <v>4.7463458829995533</v>
      </c>
      <c r="BV54" s="9">
        <v>4</v>
      </c>
      <c r="BW54" s="10">
        <f t="shared" si="97"/>
        <v>33588.5</v>
      </c>
      <c r="BX54" s="11">
        <f t="shared" si="98"/>
        <v>18.658647074988828</v>
      </c>
    </row>
    <row r="55" spans="1:76" x14ac:dyDescent="0.35">
      <c r="A55" s="19" t="s">
        <v>30</v>
      </c>
      <c r="B55" s="20">
        <v>125703</v>
      </c>
      <c r="C55" s="11">
        <f t="shared" si="66"/>
        <v>4.1953863503642799</v>
      </c>
      <c r="D55" s="9">
        <v>4</v>
      </c>
      <c r="E55" s="10">
        <f t="shared" si="67"/>
        <v>31425.75</v>
      </c>
      <c r="F55" s="11">
        <f t="shared" si="68"/>
        <v>4.8846587591069897</v>
      </c>
      <c r="G55" s="12"/>
      <c r="H55" s="19" t="s">
        <v>30</v>
      </c>
      <c r="I55" s="20">
        <v>125703</v>
      </c>
      <c r="J55" s="11">
        <f t="shared" si="69"/>
        <v>4.2199207734658248</v>
      </c>
      <c r="K55" s="9">
        <v>4</v>
      </c>
      <c r="L55" s="10">
        <f t="shared" si="70"/>
        <v>31425.75</v>
      </c>
      <c r="M55" s="11">
        <f t="shared" si="71"/>
        <v>5.4980193366456289</v>
      </c>
      <c r="N55" s="13"/>
      <c r="O55" s="19" t="s">
        <v>30</v>
      </c>
      <c r="P55" s="20">
        <v>125703</v>
      </c>
      <c r="Q55" s="11">
        <f t="shared" si="72"/>
        <v>4.2444551965673707</v>
      </c>
      <c r="R55" s="9">
        <v>4</v>
      </c>
      <c r="S55" s="10">
        <f t="shared" si="73"/>
        <v>31425.75</v>
      </c>
      <c r="T55" s="11">
        <f t="shared" si="74"/>
        <v>6.1113799141842602</v>
      </c>
      <c r="V55" s="19" t="s">
        <v>30</v>
      </c>
      <c r="W55" s="20">
        <v>125703</v>
      </c>
      <c r="X55" s="11">
        <f t="shared" si="75"/>
        <v>4.2689896196689157</v>
      </c>
      <c r="Y55" s="9">
        <v>4</v>
      </c>
      <c r="Z55" s="10">
        <f t="shared" si="76"/>
        <v>31425.75</v>
      </c>
      <c r="AA55" s="11">
        <f t="shared" si="77"/>
        <v>6.7247404917229012</v>
      </c>
      <c r="AC55" s="19" t="s">
        <v>30</v>
      </c>
      <c r="AD55" s="20">
        <v>125703</v>
      </c>
      <c r="AE55" s="11">
        <f t="shared" si="78"/>
        <v>4.2935240427704615</v>
      </c>
      <c r="AF55" s="9">
        <v>4</v>
      </c>
      <c r="AG55" s="10">
        <f t="shared" si="79"/>
        <v>31425.75</v>
      </c>
      <c r="AH55" s="11">
        <f t="shared" si="80"/>
        <v>7.338101069261544</v>
      </c>
      <c r="AJ55" s="19" t="s">
        <v>30</v>
      </c>
      <c r="AK55" s="20">
        <v>125703</v>
      </c>
      <c r="AL55" s="11">
        <f t="shared" si="81"/>
        <v>4.3180584658720074</v>
      </c>
      <c r="AM55" s="9">
        <v>4</v>
      </c>
      <c r="AN55" s="10">
        <f t="shared" si="82"/>
        <v>31425.75</v>
      </c>
      <c r="AO55" s="11">
        <f t="shared" si="83"/>
        <v>7.9514616468001789</v>
      </c>
      <c r="AQ55" s="19" t="s">
        <v>30</v>
      </c>
      <c r="AR55" s="20">
        <v>125703</v>
      </c>
      <c r="AS55" s="11">
        <f t="shared" si="84"/>
        <v>4.3425928889735523</v>
      </c>
      <c r="AT55" s="9">
        <v>4</v>
      </c>
      <c r="AU55" s="10">
        <f t="shared" si="85"/>
        <v>31425.75</v>
      </c>
      <c r="AV55" s="11">
        <f t="shared" si="86"/>
        <v>8.5648222243388172</v>
      </c>
      <c r="AX55" s="19" t="s">
        <v>30</v>
      </c>
      <c r="AY55" s="20">
        <v>125703</v>
      </c>
      <c r="AZ55" s="11">
        <f t="shared" si="87"/>
        <v>4.3671273120750982</v>
      </c>
      <c r="BA55" s="9">
        <v>4</v>
      </c>
      <c r="BB55" s="10">
        <f t="shared" si="88"/>
        <v>31425.75</v>
      </c>
      <c r="BC55" s="11">
        <f t="shared" si="89"/>
        <v>9.1781828018774547</v>
      </c>
      <c r="BE55" s="19" t="s">
        <v>30</v>
      </c>
      <c r="BF55" s="20">
        <v>125703</v>
      </c>
      <c r="BG55" s="11">
        <f t="shared" si="90"/>
        <v>4.391661735176644</v>
      </c>
      <c r="BH55" s="9">
        <v>4</v>
      </c>
      <c r="BI55" s="10">
        <f t="shared" si="91"/>
        <v>31425.75</v>
      </c>
      <c r="BJ55" s="11">
        <f t="shared" si="92"/>
        <v>9.7915433794160904</v>
      </c>
      <c r="BL55" s="19" t="s">
        <v>30</v>
      </c>
      <c r="BM55" s="20">
        <v>125703</v>
      </c>
      <c r="BN55" s="11">
        <f t="shared" si="93"/>
        <v>4.416196158278189</v>
      </c>
      <c r="BO55" s="9">
        <v>4</v>
      </c>
      <c r="BP55" s="10">
        <f t="shared" si="94"/>
        <v>31425.75</v>
      </c>
      <c r="BQ55" s="11">
        <f t="shared" si="95"/>
        <v>10.404903956954733</v>
      </c>
      <c r="BS55" s="19" t="s">
        <v>30</v>
      </c>
      <c r="BT55" s="20">
        <v>125703</v>
      </c>
      <c r="BU55" s="11">
        <f t="shared" si="96"/>
        <v>4.440730581379734</v>
      </c>
      <c r="BV55" s="9">
        <v>4</v>
      </c>
      <c r="BW55" s="10">
        <f t="shared" si="97"/>
        <v>31425.75</v>
      </c>
      <c r="BX55" s="11">
        <f t="shared" si="98"/>
        <v>11.01826453449336</v>
      </c>
    </row>
    <row r="56" spans="1:76" x14ac:dyDescent="0.35">
      <c r="A56" s="19" t="s">
        <v>49</v>
      </c>
      <c r="B56" s="20">
        <v>161245</v>
      </c>
      <c r="C56" s="11">
        <f t="shared" si="66"/>
        <v>5.3816143772582059</v>
      </c>
      <c r="D56" s="9">
        <v>5</v>
      </c>
      <c r="E56" s="10">
        <f t="shared" si="67"/>
        <v>32249</v>
      </c>
      <c r="F56" s="11">
        <f t="shared" si="68"/>
        <v>7.632287545164119</v>
      </c>
      <c r="G56" s="12"/>
      <c r="H56" s="19" t="s">
        <v>49</v>
      </c>
      <c r="I56" s="20">
        <v>161245</v>
      </c>
      <c r="J56" s="11">
        <f t="shared" si="69"/>
        <v>5.4130858063649789</v>
      </c>
      <c r="K56" s="9">
        <v>5</v>
      </c>
      <c r="L56" s="10">
        <f t="shared" si="70"/>
        <v>32249</v>
      </c>
      <c r="M56" s="11">
        <f t="shared" si="71"/>
        <v>8.261716127299584</v>
      </c>
      <c r="N56" s="13"/>
      <c r="O56" s="19" t="s">
        <v>49</v>
      </c>
      <c r="P56" s="20">
        <v>161245</v>
      </c>
      <c r="Q56" s="11">
        <f t="shared" si="72"/>
        <v>5.444557235471752</v>
      </c>
      <c r="R56" s="9">
        <v>5</v>
      </c>
      <c r="S56" s="10">
        <f t="shared" si="73"/>
        <v>32249</v>
      </c>
      <c r="T56" s="11">
        <f t="shared" si="74"/>
        <v>8.8911447094350411</v>
      </c>
      <c r="V56" s="19" t="s">
        <v>49</v>
      </c>
      <c r="W56" s="20">
        <v>161245</v>
      </c>
      <c r="X56" s="11">
        <f t="shared" si="75"/>
        <v>5.476028664578525</v>
      </c>
      <c r="Y56" s="9">
        <v>5</v>
      </c>
      <c r="Z56" s="10">
        <f t="shared" si="76"/>
        <v>32249</v>
      </c>
      <c r="AA56" s="11">
        <f t="shared" si="77"/>
        <v>9.520573291570507</v>
      </c>
      <c r="AC56" s="19" t="s">
        <v>49</v>
      </c>
      <c r="AD56" s="20">
        <v>161245</v>
      </c>
      <c r="AE56" s="11">
        <f t="shared" si="78"/>
        <v>5.5075000936852989</v>
      </c>
      <c r="AF56" s="9">
        <v>5</v>
      </c>
      <c r="AG56" s="10">
        <f t="shared" si="79"/>
        <v>32249</v>
      </c>
      <c r="AH56" s="11">
        <f t="shared" si="80"/>
        <v>10.150001873705975</v>
      </c>
      <c r="AJ56" s="19" t="s">
        <v>49</v>
      </c>
      <c r="AK56" s="20">
        <v>161245</v>
      </c>
      <c r="AL56" s="11">
        <f t="shared" si="81"/>
        <v>5.5389715227920719</v>
      </c>
      <c r="AM56" s="9">
        <v>5</v>
      </c>
      <c r="AN56" s="10">
        <f t="shared" si="82"/>
        <v>32249</v>
      </c>
      <c r="AO56" s="11">
        <f t="shared" si="83"/>
        <v>10.779430455841435</v>
      </c>
      <c r="AQ56" s="19" t="s">
        <v>49</v>
      </c>
      <c r="AR56" s="20">
        <v>161245</v>
      </c>
      <c r="AS56" s="11">
        <f t="shared" si="84"/>
        <v>5.570442951898845</v>
      </c>
      <c r="AT56" s="9">
        <v>5</v>
      </c>
      <c r="AU56" s="10">
        <f t="shared" si="85"/>
        <v>32249</v>
      </c>
      <c r="AV56" s="11">
        <f t="shared" si="86"/>
        <v>11.408859037976898</v>
      </c>
      <c r="AX56" s="19" t="s">
        <v>49</v>
      </c>
      <c r="AY56" s="20">
        <v>161245</v>
      </c>
      <c r="AZ56" s="11">
        <f t="shared" si="87"/>
        <v>5.601914381005618</v>
      </c>
      <c r="BA56" s="9">
        <v>5</v>
      </c>
      <c r="BB56" s="10">
        <f t="shared" si="88"/>
        <v>32249</v>
      </c>
      <c r="BC56" s="11">
        <f t="shared" si="89"/>
        <v>12.038287620112362</v>
      </c>
      <c r="BE56" s="19" t="s">
        <v>49</v>
      </c>
      <c r="BF56" s="20">
        <v>161245</v>
      </c>
      <c r="BG56" s="11">
        <f t="shared" si="90"/>
        <v>5.633385810112391</v>
      </c>
      <c r="BH56" s="9">
        <v>5</v>
      </c>
      <c r="BI56" s="10">
        <f t="shared" si="91"/>
        <v>32249</v>
      </c>
      <c r="BJ56" s="11">
        <f t="shared" si="92"/>
        <v>12.667716202247822</v>
      </c>
      <c r="BL56" s="19" t="s">
        <v>49</v>
      </c>
      <c r="BM56" s="20">
        <v>161245</v>
      </c>
      <c r="BN56" s="11">
        <f t="shared" si="93"/>
        <v>5.664857239219165</v>
      </c>
      <c r="BO56" s="9">
        <v>5</v>
      </c>
      <c r="BP56" s="10">
        <f t="shared" si="94"/>
        <v>32249</v>
      </c>
      <c r="BQ56" s="11">
        <f t="shared" si="95"/>
        <v>13.29714478438329</v>
      </c>
      <c r="BS56" s="19" t="s">
        <v>49</v>
      </c>
      <c r="BT56" s="20">
        <v>161245</v>
      </c>
      <c r="BU56" s="11">
        <f t="shared" si="96"/>
        <v>5.6963286683259371</v>
      </c>
      <c r="BV56" s="9">
        <v>5</v>
      </c>
      <c r="BW56" s="10">
        <f t="shared" si="97"/>
        <v>32249</v>
      </c>
      <c r="BX56" s="11">
        <f t="shared" si="98"/>
        <v>13.926573366518742</v>
      </c>
    </row>
    <row r="57" spans="1:76" x14ac:dyDescent="0.35">
      <c r="A57" s="19" t="s">
        <v>40</v>
      </c>
      <c r="B57" s="20">
        <v>162987</v>
      </c>
      <c r="C57" s="11">
        <f t="shared" si="66"/>
        <v>5.439754302497338</v>
      </c>
      <c r="D57" s="9">
        <v>5</v>
      </c>
      <c r="E57" s="10">
        <f t="shared" si="67"/>
        <v>32597.4</v>
      </c>
      <c r="F57" s="11">
        <f t="shared" si="68"/>
        <v>8.7950860499467574</v>
      </c>
      <c r="G57" s="12"/>
      <c r="H57" s="19" t="s">
        <v>40</v>
      </c>
      <c r="I57" s="20">
        <v>162987</v>
      </c>
      <c r="J57" s="11">
        <f t="shared" si="69"/>
        <v>5.4715657311669128</v>
      </c>
      <c r="K57" s="9">
        <v>5</v>
      </c>
      <c r="L57" s="10">
        <f t="shared" si="70"/>
        <v>32597.4</v>
      </c>
      <c r="M57" s="11">
        <f t="shared" si="71"/>
        <v>9.4313146233382614</v>
      </c>
      <c r="N57" s="13"/>
      <c r="O57" s="19" t="s">
        <v>40</v>
      </c>
      <c r="P57" s="20">
        <v>162987</v>
      </c>
      <c r="Q57" s="11">
        <f t="shared" si="72"/>
        <v>5.5033771598364876</v>
      </c>
      <c r="R57" s="9">
        <v>5</v>
      </c>
      <c r="S57" s="10">
        <f t="shared" si="73"/>
        <v>32597.4</v>
      </c>
      <c r="T57" s="11">
        <f t="shared" si="74"/>
        <v>10.067543196729757</v>
      </c>
      <c r="V57" s="19" t="s">
        <v>40</v>
      </c>
      <c r="W57" s="20">
        <v>162987</v>
      </c>
      <c r="X57" s="11">
        <f t="shared" si="75"/>
        <v>5.5351885885060632</v>
      </c>
      <c r="Y57" s="9">
        <v>5</v>
      </c>
      <c r="Z57" s="10">
        <f t="shared" si="76"/>
        <v>32597.4</v>
      </c>
      <c r="AA57" s="11">
        <f t="shared" si="77"/>
        <v>10.703771770121261</v>
      </c>
      <c r="AC57" s="19" t="s">
        <v>40</v>
      </c>
      <c r="AD57" s="20">
        <v>162987</v>
      </c>
      <c r="AE57" s="11">
        <f t="shared" si="78"/>
        <v>5.567000017175638</v>
      </c>
      <c r="AF57" s="9">
        <v>5</v>
      </c>
      <c r="AG57" s="10">
        <f t="shared" si="79"/>
        <v>32597.4</v>
      </c>
      <c r="AH57" s="11">
        <f t="shared" si="80"/>
        <v>11.340000343512768</v>
      </c>
      <c r="AJ57" s="19" t="s">
        <v>40</v>
      </c>
      <c r="AK57" s="20">
        <v>162987</v>
      </c>
      <c r="AL57" s="11">
        <f t="shared" si="81"/>
        <v>5.5988114458452127</v>
      </c>
      <c r="AM57" s="9">
        <v>5</v>
      </c>
      <c r="AN57" s="10">
        <f t="shared" si="82"/>
        <v>32597.4</v>
      </c>
      <c r="AO57" s="11">
        <f t="shared" si="83"/>
        <v>11.976228916904267</v>
      </c>
      <c r="AQ57" s="19" t="s">
        <v>40</v>
      </c>
      <c r="AR57" s="20">
        <v>162987</v>
      </c>
      <c r="AS57" s="11">
        <f t="shared" si="84"/>
        <v>5.6306228745147884</v>
      </c>
      <c r="AT57" s="9">
        <v>5</v>
      </c>
      <c r="AU57" s="10">
        <f t="shared" si="85"/>
        <v>32597.4</v>
      </c>
      <c r="AV57" s="11">
        <f t="shared" si="86"/>
        <v>12.612457490295769</v>
      </c>
      <c r="AX57" s="19" t="s">
        <v>40</v>
      </c>
      <c r="AY57" s="20">
        <v>162987</v>
      </c>
      <c r="AZ57" s="11">
        <f t="shared" si="87"/>
        <v>5.6624343031843631</v>
      </c>
      <c r="BA57" s="9">
        <v>5</v>
      </c>
      <c r="BB57" s="10">
        <f t="shared" si="88"/>
        <v>32597.4</v>
      </c>
      <c r="BC57" s="11">
        <f t="shared" si="89"/>
        <v>13.248686063687272</v>
      </c>
      <c r="BE57" s="19" t="s">
        <v>40</v>
      </c>
      <c r="BF57" s="20">
        <v>162987</v>
      </c>
      <c r="BG57" s="11">
        <f t="shared" si="90"/>
        <v>5.6942457318539379</v>
      </c>
      <c r="BH57" s="9">
        <v>5</v>
      </c>
      <c r="BI57" s="10">
        <f t="shared" si="91"/>
        <v>32597.4</v>
      </c>
      <c r="BJ57" s="11">
        <f t="shared" si="92"/>
        <v>13.88491463707877</v>
      </c>
      <c r="BL57" s="19" t="s">
        <v>40</v>
      </c>
      <c r="BM57" s="20">
        <v>162987</v>
      </c>
      <c r="BN57" s="11">
        <f t="shared" si="93"/>
        <v>5.7260571605235135</v>
      </c>
      <c r="BO57" s="9">
        <v>5</v>
      </c>
      <c r="BP57" s="10">
        <f t="shared" si="94"/>
        <v>32597.4</v>
      </c>
      <c r="BQ57" s="11">
        <f t="shared" si="95"/>
        <v>14.521143210470278</v>
      </c>
      <c r="BS57" s="19" t="s">
        <v>40</v>
      </c>
      <c r="BT57" s="20">
        <v>162987</v>
      </c>
      <c r="BU57" s="11">
        <f t="shared" si="96"/>
        <v>5.7578685891930883</v>
      </c>
      <c r="BV57" s="9">
        <v>5</v>
      </c>
      <c r="BW57" s="10">
        <f t="shared" si="97"/>
        <v>32597.4</v>
      </c>
      <c r="BX57" s="11">
        <f t="shared" si="98"/>
        <v>15.15737178386177</v>
      </c>
    </row>
    <row r="58" spans="1:76" x14ac:dyDescent="0.35">
      <c r="A58" s="19" t="s">
        <v>41</v>
      </c>
      <c r="B58" s="20">
        <v>127085</v>
      </c>
      <c r="C58" s="11">
        <f t="shared" si="66"/>
        <v>4.2415111360591586</v>
      </c>
      <c r="D58" s="9">
        <v>4</v>
      </c>
      <c r="E58" s="10">
        <f t="shared" si="67"/>
        <v>31771.25</v>
      </c>
      <c r="F58" s="11">
        <f t="shared" si="68"/>
        <v>6.0377784014789766</v>
      </c>
      <c r="G58" s="12"/>
      <c r="H58" s="19" t="s">
        <v>41</v>
      </c>
      <c r="I58" s="20">
        <v>127085</v>
      </c>
      <c r="J58" s="11">
        <f t="shared" si="69"/>
        <v>4.2663152947495639</v>
      </c>
      <c r="K58" s="9">
        <v>4</v>
      </c>
      <c r="L58" s="10">
        <f t="shared" si="70"/>
        <v>31771.25</v>
      </c>
      <c r="M58" s="11">
        <f t="shared" si="71"/>
        <v>6.6578823687390898</v>
      </c>
      <c r="N58" s="13"/>
      <c r="O58" s="19" t="s">
        <v>41</v>
      </c>
      <c r="P58" s="20">
        <v>127085</v>
      </c>
      <c r="Q58" s="11">
        <f t="shared" si="72"/>
        <v>4.2911194534399675</v>
      </c>
      <c r="R58" s="9">
        <v>4</v>
      </c>
      <c r="S58" s="10">
        <f t="shared" si="73"/>
        <v>31771.25</v>
      </c>
      <c r="T58" s="11">
        <f t="shared" si="74"/>
        <v>7.2779863359991941</v>
      </c>
      <c r="V58" s="19" t="s">
        <v>41</v>
      </c>
      <c r="W58" s="20">
        <v>127085</v>
      </c>
      <c r="X58" s="11">
        <f t="shared" si="75"/>
        <v>4.3159236121303728</v>
      </c>
      <c r="Y58" s="9">
        <v>4</v>
      </c>
      <c r="Z58" s="10">
        <f t="shared" si="76"/>
        <v>31771.25</v>
      </c>
      <c r="AA58" s="11">
        <f t="shared" si="77"/>
        <v>7.8980903032593091</v>
      </c>
      <c r="AC58" s="19" t="s">
        <v>41</v>
      </c>
      <c r="AD58" s="20">
        <v>127085</v>
      </c>
      <c r="AE58" s="11">
        <f t="shared" si="78"/>
        <v>4.3407277708207772</v>
      </c>
      <c r="AF58" s="9">
        <v>4</v>
      </c>
      <c r="AG58" s="10">
        <f t="shared" si="79"/>
        <v>31771.25</v>
      </c>
      <c r="AH58" s="11">
        <f t="shared" si="80"/>
        <v>8.5181942705194249</v>
      </c>
      <c r="AJ58" s="19" t="s">
        <v>41</v>
      </c>
      <c r="AK58" s="20">
        <v>127085</v>
      </c>
      <c r="AL58" s="11">
        <f t="shared" si="81"/>
        <v>4.3655319295111816</v>
      </c>
      <c r="AM58" s="9">
        <v>4</v>
      </c>
      <c r="AN58" s="10">
        <f t="shared" si="82"/>
        <v>31771.25</v>
      </c>
      <c r="AO58" s="11">
        <f t="shared" si="83"/>
        <v>9.1382982377795337</v>
      </c>
      <c r="AQ58" s="19" t="s">
        <v>41</v>
      </c>
      <c r="AR58" s="20">
        <v>127085</v>
      </c>
      <c r="AS58" s="11">
        <f t="shared" si="84"/>
        <v>4.3903360882015861</v>
      </c>
      <c r="AT58" s="9">
        <v>4</v>
      </c>
      <c r="AU58" s="10">
        <f t="shared" si="85"/>
        <v>31771.25</v>
      </c>
      <c r="AV58" s="11">
        <f t="shared" si="86"/>
        <v>9.7584022050396459</v>
      </c>
      <c r="AX58" s="19" t="s">
        <v>41</v>
      </c>
      <c r="AY58" s="20">
        <v>127085</v>
      </c>
      <c r="AZ58" s="11">
        <f t="shared" si="87"/>
        <v>4.4151402468919905</v>
      </c>
      <c r="BA58" s="9">
        <v>4</v>
      </c>
      <c r="BB58" s="10">
        <f t="shared" si="88"/>
        <v>31771.25</v>
      </c>
      <c r="BC58" s="11">
        <f t="shared" si="89"/>
        <v>10.378506172299758</v>
      </c>
      <c r="BE58" s="19" t="s">
        <v>41</v>
      </c>
      <c r="BF58" s="20">
        <v>127085</v>
      </c>
      <c r="BG58" s="11">
        <f t="shared" si="90"/>
        <v>4.4399444055823949</v>
      </c>
      <c r="BH58" s="9">
        <v>4</v>
      </c>
      <c r="BI58" s="10">
        <f t="shared" si="91"/>
        <v>31771.25</v>
      </c>
      <c r="BJ58" s="11">
        <f t="shared" si="92"/>
        <v>10.998610139559865</v>
      </c>
      <c r="BL58" s="19" t="s">
        <v>41</v>
      </c>
      <c r="BM58" s="20">
        <v>127085</v>
      </c>
      <c r="BN58" s="11">
        <f t="shared" si="93"/>
        <v>4.4647485642727993</v>
      </c>
      <c r="BO58" s="9">
        <v>4</v>
      </c>
      <c r="BP58" s="10">
        <f t="shared" si="94"/>
        <v>31771.25</v>
      </c>
      <c r="BQ58" s="11">
        <f t="shared" si="95"/>
        <v>11.618714106819983</v>
      </c>
      <c r="BS58" s="19" t="s">
        <v>41</v>
      </c>
      <c r="BT58" s="20">
        <v>127085</v>
      </c>
      <c r="BU58" s="11">
        <f t="shared" si="96"/>
        <v>4.4895527229632037</v>
      </c>
      <c r="BV58" s="9">
        <v>4</v>
      </c>
      <c r="BW58" s="10">
        <f t="shared" si="97"/>
        <v>31771.25</v>
      </c>
      <c r="BX58" s="11">
        <f t="shared" si="98"/>
        <v>12.238818074080083</v>
      </c>
    </row>
    <row r="59" spans="1:76" x14ac:dyDescent="0.35">
      <c r="A59" s="19" t="s">
        <v>42</v>
      </c>
      <c r="B59" s="20">
        <v>163527</v>
      </c>
      <c r="C59" s="11">
        <f t="shared" si="66"/>
        <v>5.4577770118137163</v>
      </c>
      <c r="D59" s="9">
        <v>5</v>
      </c>
      <c r="E59" s="10">
        <f t="shared" si="67"/>
        <v>32705.4</v>
      </c>
      <c r="F59" s="11">
        <f t="shared" si="68"/>
        <v>9.1555402362743248</v>
      </c>
      <c r="G59" s="12"/>
      <c r="H59" s="19" t="s">
        <v>42</v>
      </c>
      <c r="I59" s="20">
        <v>163527</v>
      </c>
      <c r="J59" s="11">
        <f t="shared" si="69"/>
        <v>5.4896938364442054</v>
      </c>
      <c r="K59" s="9">
        <v>5</v>
      </c>
      <c r="L59" s="10">
        <f t="shared" si="70"/>
        <v>32705.4</v>
      </c>
      <c r="M59" s="11">
        <f t="shared" si="71"/>
        <v>9.7938767288841184</v>
      </c>
      <c r="N59" s="13"/>
      <c r="O59" s="19" t="s">
        <v>42</v>
      </c>
      <c r="P59" s="20">
        <v>163527</v>
      </c>
      <c r="Q59" s="11">
        <f t="shared" si="72"/>
        <v>5.5216106610746953</v>
      </c>
      <c r="R59" s="9">
        <v>5</v>
      </c>
      <c r="S59" s="10">
        <f t="shared" si="73"/>
        <v>32705.4</v>
      </c>
      <c r="T59" s="11">
        <f t="shared" si="74"/>
        <v>10.432213221493903</v>
      </c>
      <c r="V59" s="19" t="s">
        <v>42</v>
      </c>
      <c r="W59" s="20">
        <v>163527</v>
      </c>
      <c r="X59" s="11">
        <f t="shared" si="75"/>
        <v>5.5535274857051844</v>
      </c>
      <c r="Y59" s="9">
        <v>5</v>
      </c>
      <c r="Z59" s="10">
        <f t="shared" si="76"/>
        <v>32705.4</v>
      </c>
      <c r="AA59" s="11">
        <f t="shared" si="77"/>
        <v>11.070549714103699</v>
      </c>
      <c r="AC59" s="19" t="s">
        <v>42</v>
      </c>
      <c r="AD59" s="20">
        <v>163527</v>
      </c>
      <c r="AE59" s="11">
        <f t="shared" si="78"/>
        <v>5.5854443103356743</v>
      </c>
      <c r="AF59" s="9">
        <v>5</v>
      </c>
      <c r="AG59" s="10">
        <f t="shared" si="79"/>
        <v>32705.4</v>
      </c>
      <c r="AH59" s="11">
        <f t="shared" si="80"/>
        <v>11.708886206713496</v>
      </c>
      <c r="AJ59" s="19" t="s">
        <v>42</v>
      </c>
      <c r="AK59" s="20">
        <v>163527</v>
      </c>
      <c r="AL59" s="11">
        <f t="shared" si="81"/>
        <v>5.6173611349661643</v>
      </c>
      <c r="AM59" s="9">
        <v>5</v>
      </c>
      <c r="AN59" s="10">
        <f t="shared" si="82"/>
        <v>32705.4</v>
      </c>
      <c r="AO59" s="11">
        <f t="shared" si="83"/>
        <v>12.347222699323284</v>
      </c>
      <c r="AQ59" s="19" t="s">
        <v>42</v>
      </c>
      <c r="AR59" s="20">
        <v>163527</v>
      </c>
      <c r="AS59" s="11">
        <f t="shared" si="84"/>
        <v>5.6492779595966534</v>
      </c>
      <c r="AT59" s="9">
        <v>5</v>
      </c>
      <c r="AU59" s="10">
        <f t="shared" si="85"/>
        <v>32705.4</v>
      </c>
      <c r="AV59" s="11">
        <f t="shared" si="86"/>
        <v>12.985559191933076</v>
      </c>
      <c r="AX59" s="19" t="s">
        <v>42</v>
      </c>
      <c r="AY59" s="20">
        <v>163527</v>
      </c>
      <c r="AZ59" s="11">
        <f t="shared" si="87"/>
        <v>5.6811947842271433</v>
      </c>
      <c r="BA59" s="9">
        <v>5</v>
      </c>
      <c r="BB59" s="10">
        <f t="shared" si="88"/>
        <v>32705.4</v>
      </c>
      <c r="BC59" s="11">
        <f t="shared" si="89"/>
        <v>13.62389568454287</v>
      </c>
      <c r="BE59" s="19" t="s">
        <v>42</v>
      </c>
      <c r="BF59" s="20">
        <v>163527</v>
      </c>
      <c r="BG59" s="11">
        <f t="shared" si="90"/>
        <v>5.7131116088576324</v>
      </c>
      <c r="BH59" s="9">
        <v>5</v>
      </c>
      <c r="BI59" s="10">
        <f t="shared" si="91"/>
        <v>32705.4</v>
      </c>
      <c r="BJ59" s="11">
        <f t="shared" si="92"/>
        <v>14.262232177152658</v>
      </c>
      <c r="BL59" s="19" t="s">
        <v>42</v>
      </c>
      <c r="BM59" s="20">
        <v>163527</v>
      </c>
      <c r="BN59" s="11">
        <f t="shared" si="93"/>
        <v>5.7450284334881223</v>
      </c>
      <c r="BO59" s="9">
        <v>5</v>
      </c>
      <c r="BP59" s="10">
        <f t="shared" si="94"/>
        <v>32705.4</v>
      </c>
      <c r="BQ59" s="11">
        <f t="shared" si="95"/>
        <v>14.900568669762455</v>
      </c>
      <c r="BS59" s="19" t="s">
        <v>42</v>
      </c>
      <c r="BT59" s="20">
        <v>163527</v>
      </c>
      <c r="BU59" s="11">
        <f t="shared" si="96"/>
        <v>5.7769452581186114</v>
      </c>
      <c r="BV59" s="9">
        <v>5</v>
      </c>
      <c r="BW59" s="10">
        <f t="shared" si="97"/>
        <v>32705.4</v>
      </c>
      <c r="BX59" s="11">
        <f t="shared" si="98"/>
        <v>15.538905162372236</v>
      </c>
    </row>
    <row r="60" spans="1:76" x14ac:dyDescent="0.35">
      <c r="A60" s="19" t="s">
        <v>43</v>
      </c>
      <c r="B60" s="20">
        <v>155485</v>
      </c>
      <c r="C60" s="11">
        <f t="shared" si="66"/>
        <v>5.1893721445501697</v>
      </c>
      <c r="D60" s="9">
        <v>5</v>
      </c>
      <c r="E60" s="10">
        <f t="shared" si="67"/>
        <v>31097</v>
      </c>
      <c r="F60" s="11">
        <f t="shared" si="68"/>
        <v>3.7874428910033981</v>
      </c>
      <c r="G60" s="12"/>
      <c r="H60" s="19" t="s">
        <v>43</v>
      </c>
      <c r="I60" s="20">
        <v>155485</v>
      </c>
      <c r="J60" s="11">
        <f t="shared" si="69"/>
        <v>5.2197193500738557</v>
      </c>
      <c r="K60" s="9">
        <v>5</v>
      </c>
      <c r="L60" s="10">
        <f t="shared" si="70"/>
        <v>31097</v>
      </c>
      <c r="M60" s="11">
        <f t="shared" si="71"/>
        <v>4.3943870014771047</v>
      </c>
      <c r="N60" s="13"/>
      <c r="O60" s="19" t="s">
        <v>43</v>
      </c>
      <c r="P60" s="20">
        <v>155485</v>
      </c>
      <c r="Q60" s="11">
        <f t="shared" si="72"/>
        <v>5.2500665555975399</v>
      </c>
      <c r="R60" s="9">
        <v>5</v>
      </c>
      <c r="S60" s="10">
        <f t="shared" si="73"/>
        <v>31097</v>
      </c>
      <c r="T60" s="11">
        <f t="shared" si="74"/>
        <v>5.0013311119508028</v>
      </c>
      <c r="V60" s="19" t="s">
        <v>43</v>
      </c>
      <c r="W60" s="20">
        <v>155485</v>
      </c>
      <c r="X60" s="11">
        <f t="shared" si="75"/>
        <v>5.2804137611212258</v>
      </c>
      <c r="Y60" s="9">
        <v>5</v>
      </c>
      <c r="Z60" s="10">
        <f t="shared" si="76"/>
        <v>31097</v>
      </c>
      <c r="AA60" s="11">
        <f t="shared" si="77"/>
        <v>5.6082752224245107</v>
      </c>
      <c r="AC60" s="19" t="s">
        <v>43</v>
      </c>
      <c r="AD60" s="20">
        <v>155485</v>
      </c>
      <c r="AE60" s="11">
        <f t="shared" si="78"/>
        <v>5.3107609666449109</v>
      </c>
      <c r="AF60" s="9">
        <v>5</v>
      </c>
      <c r="AG60" s="10">
        <f t="shared" si="79"/>
        <v>31097</v>
      </c>
      <c r="AH60" s="11">
        <f t="shared" si="80"/>
        <v>6.2152193328982195</v>
      </c>
      <c r="AJ60" s="19" t="s">
        <v>43</v>
      </c>
      <c r="AK60" s="20">
        <v>155485</v>
      </c>
      <c r="AL60" s="11">
        <f t="shared" si="81"/>
        <v>5.341108172168596</v>
      </c>
      <c r="AM60" s="9">
        <v>5</v>
      </c>
      <c r="AN60" s="10">
        <f t="shared" si="82"/>
        <v>31097</v>
      </c>
      <c r="AO60" s="11">
        <f t="shared" si="83"/>
        <v>6.8221634433719212</v>
      </c>
      <c r="AQ60" s="19" t="s">
        <v>43</v>
      </c>
      <c r="AR60" s="20">
        <v>155485</v>
      </c>
      <c r="AS60" s="11">
        <f t="shared" si="84"/>
        <v>5.3714553776922811</v>
      </c>
      <c r="AT60" s="9">
        <v>5</v>
      </c>
      <c r="AU60" s="10">
        <f t="shared" si="85"/>
        <v>31097</v>
      </c>
      <c r="AV60" s="11">
        <f t="shared" si="86"/>
        <v>7.4291075538456264</v>
      </c>
      <c r="AX60" s="19" t="s">
        <v>43</v>
      </c>
      <c r="AY60" s="20">
        <v>155485</v>
      </c>
      <c r="AZ60" s="11">
        <f t="shared" si="87"/>
        <v>5.4018025832159662</v>
      </c>
      <c r="BA60" s="9">
        <v>5</v>
      </c>
      <c r="BB60" s="10">
        <f t="shared" si="88"/>
        <v>31097</v>
      </c>
      <c r="BC60" s="11">
        <f t="shared" si="89"/>
        <v>8.0360516643193325</v>
      </c>
      <c r="BE60" s="19" t="s">
        <v>43</v>
      </c>
      <c r="BF60" s="20">
        <v>155485</v>
      </c>
      <c r="BG60" s="11">
        <f t="shared" si="90"/>
        <v>5.4321497887396513</v>
      </c>
      <c r="BH60" s="9">
        <v>5</v>
      </c>
      <c r="BI60" s="10">
        <f t="shared" si="91"/>
        <v>31097</v>
      </c>
      <c r="BJ60" s="11">
        <f t="shared" si="92"/>
        <v>8.6429957747930324</v>
      </c>
      <c r="BL60" s="19" t="s">
        <v>43</v>
      </c>
      <c r="BM60" s="20">
        <v>155485</v>
      </c>
      <c r="BN60" s="11">
        <f t="shared" si="93"/>
        <v>5.4624969942633372</v>
      </c>
      <c r="BO60" s="9">
        <v>5</v>
      </c>
      <c r="BP60" s="10">
        <f t="shared" si="94"/>
        <v>31097</v>
      </c>
      <c r="BQ60" s="11">
        <f t="shared" si="95"/>
        <v>9.2499398852667429</v>
      </c>
      <c r="BS60" s="19" t="s">
        <v>43</v>
      </c>
      <c r="BT60" s="20">
        <v>155485</v>
      </c>
      <c r="BU60" s="11">
        <f t="shared" si="96"/>
        <v>5.4928441997870214</v>
      </c>
      <c r="BV60" s="9">
        <v>5</v>
      </c>
      <c r="BW60" s="10">
        <f t="shared" si="97"/>
        <v>31097</v>
      </c>
      <c r="BX60" s="11">
        <f t="shared" si="98"/>
        <v>9.8568839957404357</v>
      </c>
    </row>
    <row r="61" spans="1:76" x14ac:dyDescent="0.35">
      <c r="A61" s="19"/>
      <c r="B61" s="20">
        <f>SUM(B53:B60)</f>
        <v>1196002</v>
      </c>
      <c r="C61" s="40">
        <f>SUM(C53:C60)</f>
        <v>39.917030347791055</v>
      </c>
      <c r="D61" s="20">
        <f>SUM(D53:D60)</f>
        <v>37</v>
      </c>
      <c r="E61" s="10"/>
      <c r="F61" s="11"/>
      <c r="G61" s="12"/>
      <c r="H61" s="19"/>
      <c r="I61" s="20">
        <f>SUM(I53:I60)</f>
        <v>1196002</v>
      </c>
      <c r="J61" s="40">
        <f>SUM(J53:J60)</f>
        <v>40.150463273801535</v>
      </c>
      <c r="K61" s="20">
        <f>SUM(K53:K60)</f>
        <v>37</v>
      </c>
      <c r="L61" s="10"/>
      <c r="M61" s="11"/>
      <c r="N61" s="13"/>
      <c r="O61" s="19"/>
      <c r="P61" s="20">
        <f>SUM(P53:P60)</f>
        <v>1196002</v>
      </c>
      <c r="Q61" s="40">
        <f>SUM(Q53:Q60)</f>
        <v>40.383896199812007</v>
      </c>
      <c r="R61" s="20">
        <f>SUM(R53:R60)</f>
        <v>37</v>
      </c>
      <c r="S61" s="10"/>
      <c r="T61" s="11"/>
      <c r="V61" s="19"/>
      <c r="W61" s="20">
        <f>SUM(W53:W60)</f>
        <v>1196002</v>
      </c>
      <c r="X61" s="40">
        <f>SUM(X53:X60)</f>
        <v>40.617329125822472</v>
      </c>
      <c r="Y61" s="20">
        <f>SUM(Y53:Y60)</f>
        <v>37</v>
      </c>
      <c r="Z61" s="10">
        <f t="shared" si="76"/>
        <v>32324.37837837838</v>
      </c>
      <c r="AA61" s="11">
        <f t="shared" si="77"/>
        <v>9.7765652049256211</v>
      </c>
      <c r="AC61" s="19"/>
      <c r="AD61" s="20">
        <f>SUM(AD53:AD60)</f>
        <v>1196002</v>
      </c>
      <c r="AE61" s="40">
        <f>SUM(AE53:AE60)</f>
        <v>40.850762051832952</v>
      </c>
      <c r="AF61" s="20">
        <f>SUM(AF53:AF60)</f>
        <v>37</v>
      </c>
      <c r="AG61" s="10"/>
      <c r="AH61" s="11"/>
      <c r="AJ61" s="19"/>
      <c r="AK61" s="20">
        <f>SUM(AK53:AK60)</f>
        <v>1196002</v>
      </c>
      <c r="AL61" s="40">
        <f>SUM(AL53:AL60)</f>
        <v>41.084194977843424</v>
      </c>
      <c r="AM61" s="20">
        <f>SUM(AM53:AM60)</f>
        <v>37</v>
      </c>
      <c r="AN61" s="10"/>
      <c r="AO61" s="11"/>
      <c r="AQ61" s="19"/>
      <c r="AR61" s="20">
        <f>SUM(AR53:AR60)</f>
        <v>1196002</v>
      </c>
      <c r="AS61" s="40">
        <f>SUM(AS53:AS60)</f>
        <v>41.317627903853896</v>
      </c>
      <c r="AT61" s="20">
        <f>SUM(AT53:AT60)</f>
        <v>37</v>
      </c>
      <c r="AU61" s="10"/>
      <c r="AV61" s="11"/>
      <c r="AX61" s="19"/>
      <c r="AY61" s="20">
        <f>SUM(AY53:AY60)</f>
        <v>1196002</v>
      </c>
      <c r="AZ61" s="48">
        <f>SUM(AZ53:AZ60)</f>
        <v>41.551060829864376</v>
      </c>
      <c r="BA61" s="40">
        <f>SUM(BA53:BA60)</f>
        <v>37</v>
      </c>
      <c r="BB61" s="10">
        <f t="shared" si="88"/>
        <v>32324.37837837838</v>
      </c>
      <c r="BC61" s="11">
        <f t="shared" si="89"/>
        <v>12.300164405038858</v>
      </c>
      <c r="BE61" s="19"/>
      <c r="BF61" s="20">
        <f>SUM(BF53:BF60)</f>
        <v>1196002</v>
      </c>
      <c r="BG61" s="40">
        <f>SUM(BG53:BG60)</f>
        <v>41.784493755874848</v>
      </c>
      <c r="BH61" s="20">
        <f>SUM(BH53:BH60)</f>
        <v>37</v>
      </c>
      <c r="BI61" s="10"/>
      <c r="BJ61" s="11"/>
      <c r="BL61" s="19"/>
      <c r="BM61" s="20">
        <f>SUM(BM53:BM60)</f>
        <v>1196002</v>
      </c>
      <c r="BN61" s="40">
        <f>SUM(BN53:BN60)</f>
        <v>42.017926681885328</v>
      </c>
      <c r="BO61" s="20">
        <f>SUM(BO53:BO60)</f>
        <v>37</v>
      </c>
      <c r="BP61" s="10"/>
      <c r="BQ61" s="11"/>
      <c r="BS61" s="19"/>
      <c r="BT61" s="20">
        <f>SUM(BT53:BT60)</f>
        <v>1196002</v>
      </c>
      <c r="BU61" s="40">
        <f>SUM(BU53:BU60)</f>
        <v>42.251359607895793</v>
      </c>
      <c r="BV61" s="20">
        <f>SUM(BV53:BV60)</f>
        <v>37</v>
      </c>
      <c r="BW61" s="10"/>
      <c r="BX61" s="11"/>
    </row>
    <row r="62" spans="1:76" x14ac:dyDescent="0.35">
      <c r="A62" s="19"/>
      <c r="B62" s="20"/>
      <c r="C62" s="11"/>
      <c r="E62" s="10"/>
      <c r="F62" s="11"/>
      <c r="G62" s="12"/>
      <c r="H62" s="19"/>
      <c r="I62" s="20"/>
      <c r="J62" s="11"/>
      <c r="L62" s="10"/>
      <c r="M62" s="11"/>
      <c r="N62" s="13"/>
      <c r="O62" s="19"/>
      <c r="P62" s="20"/>
      <c r="Q62" s="11"/>
      <c r="S62" s="10"/>
      <c r="T62" s="11"/>
      <c r="V62" s="19"/>
      <c r="W62" s="20"/>
      <c r="X62" s="11"/>
      <c r="Z62" s="10"/>
      <c r="AA62" s="11"/>
      <c r="AC62" s="19"/>
      <c r="AD62" s="20"/>
      <c r="AE62" s="11"/>
      <c r="AG62" s="10"/>
      <c r="AH62" s="11"/>
      <c r="AJ62" s="19"/>
      <c r="AK62" s="20"/>
      <c r="AL62" s="11"/>
      <c r="AN62" s="10"/>
      <c r="AO62" s="11"/>
      <c r="AQ62" s="19"/>
      <c r="AR62" s="20"/>
      <c r="AS62" s="11"/>
      <c r="AU62" s="10"/>
      <c r="AV62" s="11"/>
      <c r="AX62" s="19"/>
      <c r="AY62" s="20"/>
      <c r="BB62" s="10"/>
      <c r="BC62" s="11"/>
      <c r="BE62" s="19"/>
      <c r="BF62" s="20"/>
      <c r="BG62" s="11"/>
      <c r="BI62" s="10"/>
      <c r="BJ62" s="11"/>
      <c r="BL62" s="19"/>
      <c r="BM62" s="20"/>
      <c r="BN62" s="11"/>
      <c r="BP62" s="10"/>
      <c r="BQ62" s="11"/>
      <c r="BS62" s="19"/>
      <c r="BT62" s="20"/>
      <c r="BU62" s="11"/>
      <c r="BW62" s="10"/>
      <c r="BX62" s="11"/>
    </row>
    <row r="63" spans="1:76" x14ac:dyDescent="0.35">
      <c r="A63" s="5" t="s">
        <v>71</v>
      </c>
      <c r="H63" s="5" t="s">
        <v>71</v>
      </c>
      <c r="N63" s="9"/>
      <c r="O63" s="5" t="s">
        <v>71</v>
      </c>
      <c r="V63" s="5" t="s">
        <v>71</v>
      </c>
      <c r="AC63" s="5" t="s">
        <v>71</v>
      </c>
      <c r="AJ63" s="5" t="s">
        <v>71</v>
      </c>
      <c r="AQ63" s="5" t="s">
        <v>71</v>
      </c>
      <c r="AX63" s="5" t="s">
        <v>71</v>
      </c>
      <c r="BE63" s="5" t="s">
        <v>71</v>
      </c>
      <c r="BL63" s="5" t="s">
        <v>71</v>
      </c>
      <c r="BS63" s="5" t="s">
        <v>71</v>
      </c>
    </row>
    <row r="64" spans="1:76" x14ac:dyDescent="0.35">
      <c r="A64" s="19" t="s">
        <v>8</v>
      </c>
      <c r="B64" s="20">
        <v>127419</v>
      </c>
      <c r="C64" s="11">
        <f>B64/B$6</f>
        <v>4.2526585155252157</v>
      </c>
      <c r="D64" s="9">
        <v>4</v>
      </c>
      <c r="E64" s="10">
        <f>B64/D64</f>
        <v>31854.75</v>
      </c>
      <c r="F64" s="11">
        <f>(E64-B$6)*100/B$6</f>
        <v>6.316462888130383</v>
      </c>
      <c r="G64" s="12"/>
      <c r="H64" s="19" t="s">
        <v>8</v>
      </c>
      <c r="I64" s="20">
        <v>127419</v>
      </c>
      <c r="J64" s="11">
        <f>I64/I$6</f>
        <v>4.2775278635692224</v>
      </c>
      <c r="K64" s="9">
        <v>4</v>
      </c>
      <c r="L64" s="10">
        <f>I64/K64</f>
        <v>31854.75</v>
      </c>
      <c r="M64" s="11">
        <f>(L64-I$6)*100/I$6</f>
        <v>6.9381965892305626</v>
      </c>
      <c r="N64" s="13"/>
      <c r="O64" s="19" t="s">
        <v>8</v>
      </c>
      <c r="P64" s="20">
        <v>127419</v>
      </c>
      <c r="Q64" s="11">
        <f>P64/P$6</f>
        <v>4.3023972116132292</v>
      </c>
      <c r="R64" s="9">
        <v>4</v>
      </c>
      <c r="S64" s="10">
        <f>P64/R64</f>
        <v>31854.75</v>
      </c>
      <c r="T64" s="11">
        <f>(S64-P$6)*100/P$6</f>
        <v>7.5599302903307342</v>
      </c>
      <c r="V64" s="19" t="s">
        <v>8</v>
      </c>
      <c r="W64" s="20">
        <v>127419</v>
      </c>
      <c r="X64" s="11">
        <f>W64/W$6</f>
        <v>4.3272665596572368</v>
      </c>
      <c r="Y64" s="9">
        <v>4</v>
      </c>
      <c r="Z64" s="10">
        <f>W64/Y64</f>
        <v>31854.75</v>
      </c>
      <c r="AA64" s="11">
        <f>(Z64-W$6)*100/W$6</f>
        <v>8.1816639914309164</v>
      </c>
      <c r="AC64" s="19" t="s">
        <v>8</v>
      </c>
      <c r="AD64" s="20">
        <v>127419</v>
      </c>
      <c r="AE64" s="11">
        <f>AD64/AD$6</f>
        <v>4.3521359077012436</v>
      </c>
      <c r="AF64" s="9">
        <v>4</v>
      </c>
      <c r="AG64" s="10">
        <f>AD64/AF64</f>
        <v>31854.75</v>
      </c>
      <c r="AH64" s="11">
        <f>(AG64-AD$6)*100/AD$6</f>
        <v>8.8033976925310977</v>
      </c>
      <c r="AJ64" s="19" t="s">
        <v>8</v>
      </c>
      <c r="AK64" s="20">
        <v>127419</v>
      </c>
      <c r="AL64" s="11">
        <f>AK64/AK$6</f>
        <v>4.3770052557452512</v>
      </c>
      <c r="AM64" s="9">
        <v>4</v>
      </c>
      <c r="AN64" s="10">
        <f>AK64/AM64</f>
        <v>31854.75</v>
      </c>
      <c r="AO64" s="11">
        <f>(AN64-AK$6)*100/AK$6</f>
        <v>9.4251313936312737</v>
      </c>
      <c r="AQ64" s="19" t="s">
        <v>8</v>
      </c>
      <c r="AR64" s="20">
        <v>127419</v>
      </c>
      <c r="AS64" s="11">
        <f>AR64/AR$6</f>
        <v>4.401874603789258</v>
      </c>
      <c r="AT64" s="9">
        <v>4</v>
      </c>
      <c r="AU64" s="10">
        <f>AR64/AT64</f>
        <v>31854.75</v>
      </c>
      <c r="AV64" s="11">
        <f>(AU64-AR$6)*100/AR$6</f>
        <v>10.046865094731452</v>
      </c>
      <c r="AX64" s="19" t="s">
        <v>8</v>
      </c>
      <c r="AY64" s="20">
        <v>127419</v>
      </c>
      <c r="AZ64" s="11">
        <f>AY64/AY$6</f>
        <v>4.4267439518332656</v>
      </c>
      <c r="BA64" s="9">
        <v>4</v>
      </c>
      <c r="BB64" s="10">
        <f>AY64/BA64</f>
        <v>31854.75</v>
      </c>
      <c r="BC64" s="11">
        <f>(BB64-AY$6)*100/AY$6</f>
        <v>10.668598795831631</v>
      </c>
      <c r="BE64" s="19" t="s">
        <v>8</v>
      </c>
      <c r="BF64" s="20">
        <v>127419</v>
      </c>
      <c r="BG64" s="11">
        <f>BF64/BF$6</f>
        <v>4.4516132998772724</v>
      </c>
      <c r="BH64" s="9">
        <v>4</v>
      </c>
      <c r="BI64" s="10">
        <f>BF64/BH64</f>
        <v>31854.75</v>
      </c>
      <c r="BJ64" s="11">
        <f>(BI64-BF$6)*100/BF$6</f>
        <v>11.290332496931805</v>
      </c>
      <c r="BL64" s="19" t="s">
        <v>8</v>
      </c>
      <c r="BM64" s="20">
        <v>127419</v>
      </c>
      <c r="BN64" s="11">
        <f>BM64/BM$6</f>
        <v>4.4764826479212791</v>
      </c>
      <c r="BO64" s="9">
        <v>4</v>
      </c>
      <c r="BP64" s="10">
        <f>BM64/BO64</f>
        <v>31854.75</v>
      </c>
      <c r="BQ64" s="11">
        <f>(BP64-BM$6)*100/BM$6</f>
        <v>11.912066198031988</v>
      </c>
      <c r="BS64" s="19" t="s">
        <v>8</v>
      </c>
      <c r="BT64" s="20">
        <v>127419</v>
      </c>
      <c r="BU64" s="11">
        <f>BT64/BT$6</f>
        <v>4.5013519959652859</v>
      </c>
      <c r="BV64" s="9">
        <v>4</v>
      </c>
      <c r="BW64" s="10">
        <f>BT64/BV64</f>
        <v>31854.75</v>
      </c>
      <c r="BX64" s="11">
        <f>(BW64-BT$6)*100/BT$6</f>
        <v>12.533799899132156</v>
      </c>
    </row>
    <row r="65" spans="1:76" x14ac:dyDescent="0.35">
      <c r="A65" s="19" t="s">
        <v>28</v>
      </c>
      <c r="B65" s="20">
        <v>155258</v>
      </c>
      <c r="C65" s="11">
        <f>B65/B$6</f>
        <v>5.1817959315597664</v>
      </c>
      <c r="D65" s="9">
        <v>5</v>
      </c>
      <c r="E65" s="10">
        <f>B65/D65</f>
        <v>31051.599999999999</v>
      </c>
      <c r="F65" s="11">
        <f>(E65-B$6)*100/B$6</f>
        <v>3.6359186311953233</v>
      </c>
      <c r="G65" s="12"/>
      <c r="H65" s="19" t="s">
        <v>28</v>
      </c>
      <c r="I65" s="20">
        <v>155258</v>
      </c>
      <c r="J65" s="11">
        <f>I65/I$6</f>
        <v>5.2120988317443269</v>
      </c>
      <c r="K65" s="9">
        <v>5</v>
      </c>
      <c r="L65" s="10">
        <f>I65/K65</f>
        <v>31051.599999999999</v>
      </c>
      <c r="M65" s="11">
        <f>(L65-I$6)*100/I$6</f>
        <v>4.2419766348865267</v>
      </c>
      <c r="N65" s="13"/>
      <c r="O65" s="19" t="s">
        <v>28</v>
      </c>
      <c r="P65" s="20">
        <v>155258</v>
      </c>
      <c r="Q65" s="11">
        <f>P65/P$6</f>
        <v>5.2424017319288865</v>
      </c>
      <c r="R65" s="9">
        <v>5</v>
      </c>
      <c r="S65" s="10">
        <f>P65/R65</f>
        <v>31051.599999999999</v>
      </c>
      <c r="T65" s="11">
        <f>(S65-P$6)*100/P$6</f>
        <v>4.8480346385777215</v>
      </c>
      <c r="V65" s="19" t="s">
        <v>28</v>
      </c>
      <c r="W65" s="20">
        <v>155258</v>
      </c>
      <c r="X65" s="11">
        <f>W65/W$6</f>
        <v>5.2727046321134461</v>
      </c>
      <c r="Y65" s="9">
        <v>5</v>
      </c>
      <c r="Z65" s="10">
        <f>W65/Y65</f>
        <v>31051.599999999999</v>
      </c>
      <c r="AA65" s="11">
        <f>(Z65-W$6)*100/W$6</f>
        <v>5.4540926422689253</v>
      </c>
      <c r="AC65" s="19" t="s">
        <v>28</v>
      </c>
      <c r="AD65" s="20">
        <v>155258</v>
      </c>
      <c r="AE65" s="11">
        <f>AD65/AD$6</f>
        <v>5.3030075322980066</v>
      </c>
      <c r="AF65" s="9">
        <v>5</v>
      </c>
      <c r="AG65" s="10">
        <f>AD65/AF65</f>
        <v>31051.599999999999</v>
      </c>
      <c r="AH65" s="11">
        <f>(AG65-AD$6)*100/AD$6</f>
        <v>6.0601506459601318</v>
      </c>
      <c r="AJ65" s="19" t="s">
        <v>28</v>
      </c>
      <c r="AK65" s="20">
        <v>155258</v>
      </c>
      <c r="AL65" s="11">
        <f>AK65/AK$6</f>
        <v>5.3333104324825671</v>
      </c>
      <c r="AM65" s="9">
        <v>5</v>
      </c>
      <c r="AN65" s="10">
        <f>AK65/AM65</f>
        <v>31051.599999999999</v>
      </c>
      <c r="AO65" s="11">
        <f>(AN65-AK$6)*100/AK$6</f>
        <v>6.6662086496513293</v>
      </c>
      <c r="AQ65" s="19" t="s">
        <v>28</v>
      </c>
      <c r="AR65" s="20">
        <v>155258</v>
      </c>
      <c r="AS65" s="11">
        <f>AR65/AR$6</f>
        <v>5.3636133326671267</v>
      </c>
      <c r="AT65" s="9">
        <v>5</v>
      </c>
      <c r="AU65" s="10">
        <f>AR65/AT65</f>
        <v>31051.599999999999</v>
      </c>
      <c r="AV65" s="11">
        <f>(AU65-AR$6)*100/AR$6</f>
        <v>7.2722666533425313</v>
      </c>
      <c r="AX65" s="19" t="s">
        <v>28</v>
      </c>
      <c r="AY65" s="20">
        <v>155258</v>
      </c>
      <c r="AZ65" s="11">
        <f>AY65/AY$6</f>
        <v>5.3939162328516872</v>
      </c>
      <c r="BA65" s="9">
        <v>5</v>
      </c>
      <c r="BB65" s="10">
        <f>AY65/BA65</f>
        <v>31051.599999999999</v>
      </c>
      <c r="BC65" s="11">
        <f>(BB65-AY$6)*100/AY$6</f>
        <v>7.8783246570337324</v>
      </c>
      <c r="BE65" s="19" t="s">
        <v>28</v>
      </c>
      <c r="BF65" s="20">
        <v>155258</v>
      </c>
      <c r="BG65" s="11">
        <f>BF65/BF$6</f>
        <v>5.4242191330362468</v>
      </c>
      <c r="BH65" s="9">
        <v>5</v>
      </c>
      <c r="BI65" s="10">
        <f>BF65/BH65</f>
        <v>31051.599999999999</v>
      </c>
      <c r="BJ65" s="11">
        <f>(BI65-BF$6)*100/BF$6</f>
        <v>8.4843826607249309</v>
      </c>
      <c r="BL65" s="19" t="s">
        <v>28</v>
      </c>
      <c r="BM65" s="20">
        <v>155258</v>
      </c>
      <c r="BN65" s="11">
        <f>BM65/BM$6</f>
        <v>5.4545220332208073</v>
      </c>
      <c r="BO65" s="9">
        <v>5</v>
      </c>
      <c r="BP65" s="10">
        <f>BM65/BO65</f>
        <v>31051.599999999999</v>
      </c>
      <c r="BQ65" s="11">
        <f>(BP65-BM$6)*100/BM$6</f>
        <v>9.0904406644161373</v>
      </c>
      <c r="BS65" s="19" t="s">
        <v>28</v>
      </c>
      <c r="BT65" s="20">
        <v>155258</v>
      </c>
      <c r="BU65" s="11">
        <f>BT65/BT$6</f>
        <v>5.4848249334053669</v>
      </c>
      <c r="BV65" s="9">
        <v>5</v>
      </c>
      <c r="BW65" s="10">
        <f>BT65/BV65</f>
        <v>31051.599999999999</v>
      </c>
      <c r="BX65" s="11">
        <f>(BW65-BT$6)*100/BT$6</f>
        <v>9.696498668107326</v>
      </c>
    </row>
    <row r="66" spans="1:76" x14ac:dyDescent="0.35">
      <c r="A66" s="19" t="s">
        <v>31</v>
      </c>
      <c r="B66" s="20">
        <v>120639</v>
      </c>
      <c r="C66" s="11">
        <f>B66/B$6</f>
        <v>4.0263733874417982</v>
      </c>
      <c r="D66" s="9">
        <v>4</v>
      </c>
      <c r="E66" s="10">
        <f>B66/D66</f>
        <v>30159.75</v>
      </c>
      <c r="F66" s="11">
        <f>(E66-B$6)*100/B$6</f>
        <v>0.65933468604494772</v>
      </c>
      <c r="G66" s="12"/>
      <c r="H66" s="19" t="s">
        <v>31</v>
      </c>
      <c r="I66" s="20">
        <v>120639</v>
      </c>
      <c r="J66" s="11">
        <f>I66/I$6</f>
        <v>4.0499194306432118</v>
      </c>
      <c r="K66" s="9">
        <v>4</v>
      </c>
      <c r="L66" s="10">
        <f>I66/K66</f>
        <v>30159.75</v>
      </c>
      <c r="M66" s="11">
        <f>(L66-I$6)*100/I$6</f>
        <v>1.2479857660803009</v>
      </c>
      <c r="N66" s="13"/>
      <c r="O66" s="19" t="s">
        <v>31</v>
      </c>
      <c r="P66" s="20">
        <v>120639</v>
      </c>
      <c r="Q66" s="11">
        <f>P66/P$6</f>
        <v>4.0734654738446254</v>
      </c>
      <c r="R66" s="9">
        <v>4</v>
      </c>
      <c r="S66" s="10">
        <f>P66/R66</f>
        <v>30159.75</v>
      </c>
      <c r="T66" s="11">
        <f>(S66-P$6)*100/P$6</f>
        <v>1.8366368461156455</v>
      </c>
      <c r="V66" s="19" t="s">
        <v>31</v>
      </c>
      <c r="W66" s="20">
        <v>120639</v>
      </c>
      <c r="X66" s="11">
        <f>W66/W$6</f>
        <v>4.0970115170460399</v>
      </c>
      <c r="Y66" s="9">
        <v>4</v>
      </c>
      <c r="Z66" s="10">
        <f>W66/Y66</f>
        <v>30159.75</v>
      </c>
      <c r="AA66" s="11">
        <f>(Z66-W$6)*100/W$6</f>
        <v>2.4252879261509994</v>
      </c>
      <c r="AC66" s="19" t="s">
        <v>31</v>
      </c>
      <c r="AD66" s="20">
        <v>120639</v>
      </c>
      <c r="AE66" s="11">
        <f>AD66/AD$6</f>
        <v>4.1205575602474545</v>
      </c>
      <c r="AF66" s="9">
        <v>4</v>
      </c>
      <c r="AG66" s="10">
        <f>AD66/AF66</f>
        <v>30159.75</v>
      </c>
      <c r="AH66" s="11">
        <f>(AG66-AD$6)*100/AD$6</f>
        <v>3.0139390061863551</v>
      </c>
      <c r="AJ66" s="19" t="s">
        <v>31</v>
      </c>
      <c r="AK66" s="20">
        <v>120639</v>
      </c>
      <c r="AL66" s="11">
        <f>AK66/AK$6</f>
        <v>4.1441036034488681</v>
      </c>
      <c r="AM66" s="9">
        <v>4</v>
      </c>
      <c r="AN66" s="10">
        <f>AK66/AM66</f>
        <v>30159.75</v>
      </c>
      <c r="AO66" s="11">
        <f>(AN66-AK$6)*100/AK$6</f>
        <v>3.6025900862217033</v>
      </c>
      <c r="AQ66" s="19" t="s">
        <v>31</v>
      </c>
      <c r="AR66" s="20">
        <v>120639</v>
      </c>
      <c r="AS66" s="11">
        <f>AR66/AR$6</f>
        <v>4.1676496466502826</v>
      </c>
      <c r="AT66" s="9">
        <v>4</v>
      </c>
      <c r="AU66" s="10">
        <f>AR66/AT66</f>
        <v>30159.75</v>
      </c>
      <c r="AV66" s="11">
        <f>(AU66-AR$6)*100/AR$6</f>
        <v>4.191241166257055</v>
      </c>
      <c r="AX66" s="19" t="s">
        <v>31</v>
      </c>
      <c r="AY66" s="20">
        <v>120639</v>
      </c>
      <c r="AZ66" s="11">
        <f>AY66/AY$6</f>
        <v>4.1911956898516962</v>
      </c>
      <c r="BA66" s="9">
        <v>4</v>
      </c>
      <c r="BB66" s="10">
        <f>AY66/BA66</f>
        <v>30159.75</v>
      </c>
      <c r="BC66" s="11">
        <f>(BB66-AY$6)*100/AY$6</f>
        <v>4.7798922462924063</v>
      </c>
      <c r="BE66" s="19" t="s">
        <v>31</v>
      </c>
      <c r="BF66" s="20">
        <v>120639</v>
      </c>
      <c r="BG66" s="11">
        <f>BF66/BF$6</f>
        <v>4.2147417330531098</v>
      </c>
      <c r="BH66" s="9">
        <v>4</v>
      </c>
      <c r="BI66" s="10">
        <f>BF66/BH66</f>
        <v>30159.75</v>
      </c>
      <c r="BJ66" s="11">
        <f>(BI66-BF$6)*100/BF$6</f>
        <v>5.368543326327754</v>
      </c>
      <c r="BL66" s="19" t="s">
        <v>31</v>
      </c>
      <c r="BM66" s="20">
        <v>120639</v>
      </c>
      <c r="BN66" s="11">
        <f>BM66/BM$6</f>
        <v>4.2382877762545244</v>
      </c>
      <c r="BO66" s="9">
        <v>4</v>
      </c>
      <c r="BP66" s="10">
        <f>BM66/BO66</f>
        <v>30159.75</v>
      </c>
      <c r="BQ66" s="11">
        <f>(BP66-BM$6)*100/BM$6</f>
        <v>5.9571944063631106</v>
      </c>
      <c r="BS66" s="19" t="s">
        <v>31</v>
      </c>
      <c r="BT66" s="20">
        <v>120639</v>
      </c>
      <c r="BU66" s="11">
        <f>BT66/BT$6</f>
        <v>4.261833819455938</v>
      </c>
      <c r="BV66" s="9">
        <v>4</v>
      </c>
      <c r="BW66" s="10">
        <f>BT66/BV66</f>
        <v>30159.75</v>
      </c>
      <c r="BX66" s="11">
        <f>(BW66-BT$6)*100/BT$6</f>
        <v>6.5458454863984503</v>
      </c>
    </row>
    <row r="67" spans="1:76" x14ac:dyDescent="0.35">
      <c r="A67" s="19" t="s">
        <v>32</v>
      </c>
      <c r="B67" s="20">
        <v>89479</v>
      </c>
      <c r="C67" s="11">
        <f>B67/B$6</f>
        <v>2.98639630911152</v>
      </c>
      <c r="D67" s="9">
        <v>3</v>
      </c>
      <c r="E67" s="10">
        <f>B67/D67</f>
        <v>29826.333333333332</v>
      </c>
      <c r="F67" s="11">
        <f>(E67-B$6)*100/B$6</f>
        <v>-0.45345636294934466</v>
      </c>
      <c r="G67" s="12"/>
      <c r="H67" s="19" t="s">
        <v>32</v>
      </c>
      <c r="I67" s="20">
        <v>89479</v>
      </c>
      <c r="J67" s="11">
        <f>I67/I$6</f>
        <v>3.0038606150127567</v>
      </c>
      <c r="K67" s="9">
        <v>3</v>
      </c>
      <c r="L67" s="10">
        <f>I67/K67</f>
        <v>29826.333333333332</v>
      </c>
      <c r="M67" s="11">
        <f>(L67-I$6)*100/I$6</f>
        <v>0.12868716709188976</v>
      </c>
      <c r="N67" s="13"/>
      <c r="O67" s="19" t="s">
        <v>32</v>
      </c>
      <c r="P67" s="20">
        <v>89479</v>
      </c>
      <c r="Q67" s="11">
        <f>P67/P$6</f>
        <v>3.0213249209139934</v>
      </c>
      <c r="R67" s="9">
        <v>3</v>
      </c>
      <c r="S67" s="10">
        <f>P67/R67</f>
        <v>29826.333333333332</v>
      </c>
      <c r="T67" s="11">
        <f>(S67-P$6)*100/P$6</f>
        <v>0.71083069713311597</v>
      </c>
      <c r="V67" s="19" t="s">
        <v>32</v>
      </c>
      <c r="W67" s="20">
        <v>89479</v>
      </c>
      <c r="X67" s="11">
        <f>W67/W$6</f>
        <v>3.0387892268152306</v>
      </c>
      <c r="Y67" s="9">
        <v>3</v>
      </c>
      <c r="Z67" s="10">
        <f>W67/Y67</f>
        <v>29826.333333333332</v>
      </c>
      <c r="AA67" s="11">
        <f>(Z67-W$6)*100/W$6</f>
        <v>1.2929742271743514</v>
      </c>
      <c r="AC67" s="19" t="s">
        <v>32</v>
      </c>
      <c r="AD67" s="20">
        <v>89479</v>
      </c>
      <c r="AE67" s="11">
        <f>AD67/AD$6</f>
        <v>3.0562535327164677</v>
      </c>
      <c r="AF67" s="9">
        <v>3</v>
      </c>
      <c r="AG67" s="10">
        <f>AD67/AF67</f>
        <v>29826.333333333332</v>
      </c>
      <c r="AH67" s="11">
        <f>(AG67-AD$6)*100/AD$6</f>
        <v>1.8751177572155879</v>
      </c>
      <c r="AJ67" s="19" t="s">
        <v>32</v>
      </c>
      <c r="AK67" s="20">
        <v>89479</v>
      </c>
      <c r="AL67" s="11">
        <f>AK67/AK$6</f>
        <v>3.0737178386177049</v>
      </c>
      <c r="AM67" s="9">
        <v>3</v>
      </c>
      <c r="AN67" s="10">
        <f>AK67/AM67</f>
        <v>29826.333333333332</v>
      </c>
      <c r="AO67" s="11">
        <f>(AN67-AK$6)*100/AK$6</f>
        <v>2.4572612872568174</v>
      </c>
      <c r="AQ67" s="19" t="s">
        <v>32</v>
      </c>
      <c r="AR67" s="20">
        <v>89479</v>
      </c>
      <c r="AS67" s="11">
        <f>AR67/AR$6</f>
        <v>3.0911821445189416</v>
      </c>
      <c r="AT67" s="9">
        <v>3</v>
      </c>
      <c r="AU67" s="10">
        <f>AR67/AT67</f>
        <v>29826.333333333332</v>
      </c>
      <c r="AV67" s="11">
        <f>(AU67-AR$6)*100/AR$6</f>
        <v>3.0394048172980503</v>
      </c>
      <c r="AX67" s="19" t="s">
        <v>32</v>
      </c>
      <c r="AY67" s="20">
        <v>89479</v>
      </c>
      <c r="AZ67" s="11">
        <f>AY67/AY$6</f>
        <v>3.1086464504201787</v>
      </c>
      <c r="BA67" s="9">
        <v>3</v>
      </c>
      <c r="BB67" s="10">
        <f>AY67/BA67</f>
        <v>29826.333333333332</v>
      </c>
      <c r="BC67" s="11">
        <f>(BB67-AY$6)*100/AY$6</f>
        <v>3.6215483473392829</v>
      </c>
      <c r="BE67" s="19" t="s">
        <v>32</v>
      </c>
      <c r="BF67" s="20">
        <v>89479</v>
      </c>
      <c r="BG67" s="11">
        <f>BF67/BF$6</f>
        <v>3.1261107563214154</v>
      </c>
      <c r="BH67" s="9">
        <v>3</v>
      </c>
      <c r="BI67" s="10">
        <f>BF67/BH67</f>
        <v>29826.333333333332</v>
      </c>
      <c r="BJ67" s="11">
        <f>(BI67-BF$6)*100/BF$6</f>
        <v>4.2036918773805123</v>
      </c>
      <c r="BL67" s="19" t="s">
        <v>32</v>
      </c>
      <c r="BM67" s="20">
        <v>89479</v>
      </c>
      <c r="BN67" s="11">
        <f>BM67/BM$6</f>
        <v>3.1435750622226526</v>
      </c>
      <c r="BO67" s="9">
        <v>3</v>
      </c>
      <c r="BP67" s="10">
        <f>BM67/BO67</f>
        <v>29826.333333333332</v>
      </c>
      <c r="BQ67" s="11">
        <f>(BP67-BM$6)*100/BM$6</f>
        <v>4.7858354074217493</v>
      </c>
      <c r="BS67" s="19" t="s">
        <v>32</v>
      </c>
      <c r="BT67" s="20">
        <v>89479</v>
      </c>
      <c r="BU67" s="11">
        <f>BT67/BT$6</f>
        <v>3.1610393681238893</v>
      </c>
      <c r="BV67" s="9">
        <v>3</v>
      </c>
      <c r="BW67" s="10">
        <f>BT67/BV67</f>
        <v>29826.333333333332</v>
      </c>
      <c r="BX67" s="11">
        <f>(BW67-BT$6)*100/BT$6</f>
        <v>5.3679789374629712</v>
      </c>
    </row>
    <row r="68" spans="1:76" x14ac:dyDescent="0.35">
      <c r="B68" s="10">
        <f>SUM(B64:B67)</f>
        <v>492795</v>
      </c>
      <c r="C68" s="41">
        <f>SUM(C64:C67)</f>
        <v>16.447224143638298</v>
      </c>
      <c r="D68" s="10">
        <f>SUM(D64:D67)</f>
        <v>16</v>
      </c>
      <c r="I68" s="10">
        <f>SUM(I64:I67)</f>
        <v>492795</v>
      </c>
      <c r="J68" s="41">
        <f>SUM(J64:J67)</f>
        <v>16.543406740969516</v>
      </c>
      <c r="K68" s="10">
        <f>SUM(K64:K67)</f>
        <v>16</v>
      </c>
      <c r="N68" s="9"/>
      <c r="P68" s="10">
        <f>SUM(P64:P67)</f>
        <v>492795</v>
      </c>
      <c r="Q68" s="41">
        <f>SUM(Q64:Q67)</f>
        <v>16.639589338300734</v>
      </c>
      <c r="R68" s="10">
        <f>SUM(R64:R67)</f>
        <v>16</v>
      </c>
      <c r="W68" s="10">
        <f>SUM(W64:W67)</f>
        <v>492795</v>
      </c>
      <c r="X68" s="41">
        <f>SUM(X64:X67)</f>
        <v>16.735771935631952</v>
      </c>
      <c r="Y68" s="10">
        <f>SUM(Y64:Y67)</f>
        <v>16</v>
      </c>
      <c r="AD68" s="10">
        <f>SUM(AD64:AD67)</f>
        <v>492795</v>
      </c>
      <c r="AE68" s="41">
        <f>SUM(AE64:AE67)</f>
        <v>16.831954532963174</v>
      </c>
      <c r="AF68" s="10">
        <f>SUM(AF64:AF67)</f>
        <v>16</v>
      </c>
      <c r="AK68" s="10">
        <f>SUM(AK64:AK67)</f>
        <v>492795</v>
      </c>
      <c r="AL68" s="41">
        <f>SUM(AL64:AL67)</f>
        <v>16.928137130294392</v>
      </c>
      <c r="AM68" s="10">
        <f>SUM(AM64:AM67)</f>
        <v>16</v>
      </c>
      <c r="AR68" s="10">
        <f>SUM(AR64:AR67)</f>
        <v>492795</v>
      </c>
      <c r="AS68" s="41">
        <f>SUM(AS64:AS67)</f>
        <v>17.02431972762561</v>
      </c>
      <c r="AT68" s="10">
        <f>SUM(AT64:AT67)</f>
        <v>16</v>
      </c>
      <c r="AY68" s="10">
        <f>SUM(AY64:AY67)</f>
        <v>492795</v>
      </c>
      <c r="AZ68" s="11">
        <f>SUM(AZ64:AZ67)</f>
        <v>17.120502324956828</v>
      </c>
      <c r="BA68" s="41">
        <f>SUM(BA64:BA67)</f>
        <v>16</v>
      </c>
      <c r="BF68" s="10">
        <f>SUM(BF64:BF67)</f>
        <v>492795</v>
      </c>
      <c r="BG68" s="41">
        <f>SUM(BG64:BG67)</f>
        <v>17.216684922288046</v>
      </c>
      <c r="BH68" s="10">
        <f>SUM(BH64:BH67)</f>
        <v>16</v>
      </c>
      <c r="BM68" s="10">
        <f>SUM(BM64:BM67)</f>
        <v>492795</v>
      </c>
      <c r="BN68" s="41">
        <f>SUM(BN64:BN67)</f>
        <v>17.312867519619264</v>
      </c>
      <c r="BO68" s="10">
        <f>SUM(BO64:BO67)</f>
        <v>16</v>
      </c>
      <c r="BT68" s="10">
        <f>SUM(BT64:BT67)</f>
        <v>492795</v>
      </c>
      <c r="BU68" s="41">
        <f>SUM(BU64:BU67)</f>
        <v>17.409050116950482</v>
      </c>
      <c r="BV68" s="10">
        <f>SUM(BV64:BV67)</f>
        <v>16</v>
      </c>
    </row>
    <row r="69" spans="1:76" x14ac:dyDescent="0.35">
      <c r="A69" s="10"/>
      <c r="B69" s="10"/>
      <c r="C69" s="10"/>
      <c r="I69" s="10"/>
      <c r="J69" s="10"/>
      <c r="P69" s="10"/>
      <c r="Q69" s="10"/>
      <c r="W69" s="10"/>
      <c r="X69" s="10"/>
      <c r="AD69" s="10"/>
      <c r="AE69" s="10"/>
      <c r="AK69" s="10"/>
      <c r="AL69" s="10"/>
      <c r="AR69" s="10"/>
      <c r="AS69" s="10"/>
      <c r="AY69" s="10"/>
      <c r="BF69" s="10"/>
      <c r="BG69" s="10"/>
      <c r="BM69" s="10"/>
      <c r="BN69" s="10"/>
      <c r="BT69" s="10"/>
      <c r="BU69" s="10"/>
    </row>
    <row r="70" spans="1:76" x14ac:dyDescent="0.35">
      <c r="A70" s="10"/>
      <c r="B70" s="10">
        <f>SUM(B16+B25+B33+B42+B50+B61+B68)</f>
        <v>5123536</v>
      </c>
      <c r="C70" s="10">
        <f>SUM(C16+C25+C33+C42+C50+C61+C68)</f>
        <v>170.99999999999997</v>
      </c>
      <c r="D70" s="10">
        <f>SUM(D16+D25+D33+D42+D50+D61+D68)</f>
        <v>160</v>
      </c>
      <c r="E70" s="10"/>
      <c r="F70" s="10">
        <f>SUM(F9:F68)</f>
        <v>266.24852445654722</v>
      </c>
      <c r="G70" s="10"/>
      <c r="H70" s="10"/>
      <c r="I70" s="10">
        <f>SUM(I16+I25+I33+I42+I50+I61+I68)</f>
        <v>5123536</v>
      </c>
      <c r="J70" s="10">
        <f>SUM(J16+J25+J33+J42+J50+J61+J68)</f>
        <v>172.00000000000003</v>
      </c>
      <c r="K70" s="10">
        <f>SUM(K16+K25+K33+K42+K50+K61+K68)</f>
        <v>160</v>
      </c>
      <c r="L70" s="10"/>
      <c r="M70" s="10">
        <f>SUM(M9:M68)</f>
        <v>290.61255091535742</v>
      </c>
      <c r="N70" s="10"/>
      <c r="O70" s="10"/>
      <c r="P70" s="10">
        <f>SUM(P16+P25+P33+P42+P50+P61+P68)</f>
        <v>5123536</v>
      </c>
      <c r="Q70" s="10">
        <f>SUM(Q16+Q25+Q33+Q42+Q50+Q61+Q68)</f>
        <v>173</v>
      </c>
      <c r="R70" s="10">
        <f>SUM(R16+R25+R33+R42+R50+R61+R68)</f>
        <v>160</v>
      </c>
      <c r="S70" s="10"/>
      <c r="T70" s="10">
        <f>SUM(T9:T68)</f>
        <v>314.97657737416733</v>
      </c>
      <c r="U70" s="10"/>
      <c r="V70" s="10"/>
      <c r="W70" s="10">
        <f>SUM(W16+W25+W33+W42+W50+W61+W68)</f>
        <v>5123536</v>
      </c>
      <c r="X70" s="41">
        <f>SUM(X16+X25+X33+X42+X50+X61+X68)</f>
        <v>173.99999999999997</v>
      </c>
      <c r="Y70" s="10">
        <f>SUM(Y16+Y25+Y33+Y42+Y50+Y61+Y68)</f>
        <v>160</v>
      </c>
      <c r="Z70" s="10"/>
      <c r="AA70" s="10">
        <f>SUM(AA9:AA68)</f>
        <v>349.11716903790341</v>
      </c>
      <c r="AB70" s="10"/>
      <c r="AC70" s="10"/>
      <c r="AD70" s="10">
        <f>SUM(AD16+AD25+AD33+AD42+AD50+AD61+AD68)</f>
        <v>5123536</v>
      </c>
      <c r="AE70" s="10">
        <f>SUM(AE16+AE25+AE33+AE42+AE50+AE61+AE68)</f>
        <v>175.00000000000003</v>
      </c>
      <c r="AF70" s="10">
        <f>SUM(AF16+AF25+AF33+AF42+AF50+AF61+AF68)</f>
        <v>160</v>
      </c>
      <c r="AG70" s="10"/>
      <c r="AH70" s="10">
        <f>SUM(AH9:AH68)</f>
        <v>363.70463029178819</v>
      </c>
      <c r="AI70" s="10"/>
      <c r="AJ70" s="10"/>
      <c r="AK70" s="10">
        <f>SUM(AK16+AK25+AK33+AK42+AK50+AK61+AK68)</f>
        <v>5123536</v>
      </c>
      <c r="AL70" s="10">
        <f>SUM(AL16+AL25+AL33+AL42+AL50+AL61+AL68)</f>
        <v>176.00000000000003</v>
      </c>
      <c r="AM70" s="10">
        <f>SUM(AM16+AM25+AM33+AM42+AM50+AM61+AM68)</f>
        <v>160</v>
      </c>
      <c r="AN70" s="10"/>
      <c r="AO70" s="10">
        <f>SUM(AO9:AO68)</f>
        <v>388.06865675059839</v>
      </c>
      <c r="AP70" s="10"/>
      <c r="AQ70" s="10"/>
      <c r="AR70" s="10">
        <f>SUM(AR16+AR25+AR33+AR42+AR50+AR61+AR68)</f>
        <v>5123536</v>
      </c>
      <c r="AS70" s="10">
        <f>SUM(AS16+AS25+AS33+AS42+AS50+AS61+AS68)</f>
        <v>177</v>
      </c>
      <c r="AT70" s="10">
        <f>SUM(AT16+AT25+AT33+AT42+AT50+AT61+AT68)</f>
        <v>160</v>
      </c>
      <c r="AU70" s="10"/>
      <c r="AV70" s="10">
        <f>SUM(AV9:AV68)</f>
        <v>412.43268320940859</v>
      </c>
      <c r="AW70" s="10"/>
      <c r="AX70" s="10"/>
      <c r="AY70" s="10">
        <f>SUM(AY16+AY25+AY33+AY42+AY50+AY61+AY68)</f>
        <v>5123536</v>
      </c>
      <c r="AZ70" s="11">
        <f>SUM(AZ16+AZ25+AZ33+AZ42+AZ50+AZ61+AZ68)</f>
        <v>177.99999999999997</v>
      </c>
      <c r="BA70" s="10">
        <f>SUM(BA16+BA25+BA33+BA42+BA50+BA61+BA68)</f>
        <v>160</v>
      </c>
      <c r="BB70" s="10"/>
      <c r="BC70" s="10">
        <f>SUM(BC9:BC68)</f>
        <v>449.09687407325771</v>
      </c>
      <c r="BD70" s="10"/>
      <c r="BE70" s="10"/>
      <c r="BF70" s="10">
        <f>SUM(BF16+BF25+BF33+BF42+BF50+BF61+BF68)</f>
        <v>5123536</v>
      </c>
      <c r="BG70" s="10">
        <f>SUM(BG16+BG25+BG33+BG42+BG50+BG61+BG68)</f>
        <v>179</v>
      </c>
      <c r="BH70" s="10">
        <f>SUM(BH16+BH25+BH33+BH42+BH50+BH61+BH68)</f>
        <v>160</v>
      </c>
      <c r="BI70" s="10"/>
      <c r="BJ70" s="10">
        <f>SUM(BJ9:BJ68)</f>
        <v>461.160736127029</v>
      </c>
      <c r="BK70" s="10"/>
      <c r="BL70" s="10"/>
      <c r="BM70" s="10">
        <f>SUM(BM16+BM25+BM33+BM42+BM50+BM61+BM68)</f>
        <v>5123536</v>
      </c>
      <c r="BN70" s="10">
        <f>SUM(BN16+BN25+BN33+BN42+BN50+BN61+BN68)</f>
        <v>180</v>
      </c>
      <c r="BO70" s="10">
        <f>SUM(BO16+BO25+BO33+BO42+BO50+BO61+BO68)</f>
        <v>160</v>
      </c>
      <c r="BP70" s="10"/>
      <c r="BQ70" s="10">
        <f>SUM(BQ9:BQ68)</f>
        <v>485.52476258583926</v>
      </c>
      <c r="BR70" s="10"/>
      <c r="BS70" s="10"/>
      <c r="BT70" s="10">
        <f>SUM(BT16+BT25+BT33+BT42+BT50+BT61+BT68)</f>
        <v>5123536</v>
      </c>
      <c r="BU70" s="10">
        <f>SUM(BU16+BU25+BU33+BU42+BU50+BU61+BU68)</f>
        <v>181</v>
      </c>
      <c r="BV70" s="10">
        <f>SUM(BV16+BV25+BV33+BV42+BV50+BV61+BV68)</f>
        <v>160</v>
      </c>
      <c r="BW70" s="10"/>
      <c r="BX70" s="10">
        <f>SUM(BX9:BX68)</f>
        <v>509.88878904464923</v>
      </c>
    </row>
    <row r="74" spans="1:76" x14ac:dyDescent="0.35">
      <c r="A74" s="16" t="s">
        <v>44</v>
      </c>
      <c r="B74" s="16"/>
    </row>
    <row r="75" spans="1:76" x14ac:dyDescent="0.35">
      <c r="A75" s="16" t="s">
        <v>45</v>
      </c>
      <c r="B75" s="17"/>
      <c r="I75" s="10"/>
      <c r="J75" s="10"/>
      <c r="P75" s="10"/>
      <c r="Q75" s="10"/>
    </row>
    <row r="76" spans="1:76" ht="18.5" x14ac:dyDescent="0.45">
      <c r="A76" s="16" t="s">
        <v>46</v>
      </c>
      <c r="B76" s="17"/>
      <c r="C76" s="5"/>
      <c r="I76" s="1"/>
      <c r="J76" s="5"/>
      <c r="P76" s="1"/>
      <c r="Q76" s="5"/>
    </row>
    <row r="77" spans="1:76" x14ac:dyDescent="0.35">
      <c r="A77" s="10"/>
      <c r="B77" s="10"/>
      <c r="C77" s="10"/>
      <c r="I77" s="10"/>
      <c r="J77" s="10"/>
      <c r="P77" s="10"/>
      <c r="Q77" s="10"/>
    </row>
    <row r="78" spans="1:76" x14ac:dyDescent="0.35">
      <c r="A78" s="10"/>
      <c r="B78" s="10"/>
      <c r="C78" s="10"/>
      <c r="P78" s="10"/>
      <c r="Q78" s="10"/>
    </row>
    <row r="79" spans="1:76" x14ac:dyDescent="0.35">
      <c r="A79" s="6"/>
      <c r="B79" s="6"/>
      <c r="C79" s="6"/>
      <c r="D79" s="7"/>
      <c r="E79" s="7"/>
      <c r="F79" s="8"/>
      <c r="G79" s="8"/>
      <c r="H79" s="5"/>
      <c r="I79" s="6"/>
      <c r="J79" s="6"/>
      <c r="K79" s="7"/>
      <c r="L79" s="7"/>
      <c r="M79" s="8"/>
      <c r="N79" s="8"/>
      <c r="O79" s="5"/>
      <c r="P79" s="6"/>
      <c r="Q79" s="6"/>
      <c r="R79" s="7"/>
      <c r="S79" s="7"/>
      <c r="T79" s="8"/>
    </row>
    <row r="80" spans="1:76" x14ac:dyDescent="0.35">
      <c r="A80" s="10"/>
      <c r="B80" s="10"/>
      <c r="C80" s="11"/>
      <c r="E80" s="10"/>
      <c r="F80" s="11"/>
      <c r="G80" s="12"/>
      <c r="I80" s="10"/>
      <c r="J80" s="11"/>
      <c r="L80" s="10"/>
      <c r="M80" s="11"/>
      <c r="N80" s="13"/>
      <c r="P80" s="10"/>
      <c r="Q80" s="11"/>
      <c r="S80" s="10"/>
      <c r="T80" s="11"/>
    </row>
    <row r="81" spans="1:20" x14ac:dyDescent="0.35">
      <c r="A81" s="10"/>
      <c r="B81" s="10"/>
      <c r="C81" s="11"/>
      <c r="E81" s="10"/>
      <c r="F81" s="11"/>
      <c r="G81" s="12"/>
      <c r="I81" s="10"/>
      <c r="J81" s="11"/>
      <c r="L81" s="10"/>
      <c r="M81" s="11"/>
      <c r="N81" s="13"/>
      <c r="P81" s="10"/>
      <c r="Q81" s="11"/>
      <c r="S81" s="10"/>
      <c r="T81" s="11"/>
    </row>
    <row r="82" spans="1:20" x14ac:dyDescent="0.35">
      <c r="A82" s="10"/>
      <c r="B82" s="10"/>
      <c r="C82" s="11"/>
      <c r="E82" s="10"/>
      <c r="F82" s="11"/>
      <c r="G82" s="12"/>
      <c r="I82" s="10"/>
      <c r="J82" s="11"/>
      <c r="L82" s="10"/>
      <c r="M82" s="11"/>
      <c r="N82" s="13"/>
      <c r="P82" s="10"/>
      <c r="Q82" s="11"/>
      <c r="S82" s="10"/>
      <c r="T82" s="11"/>
    </row>
    <row r="83" spans="1:20" x14ac:dyDescent="0.35">
      <c r="A83" s="10"/>
      <c r="B83" s="10"/>
      <c r="C83" s="11"/>
      <c r="E83" s="10"/>
      <c r="F83" s="11"/>
      <c r="G83" s="12"/>
      <c r="I83" s="10"/>
      <c r="J83" s="11"/>
      <c r="L83" s="10"/>
      <c r="M83" s="11"/>
      <c r="N83" s="13"/>
      <c r="P83" s="10"/>
      <c r="Q83" s="11"/>
      <c r="S83" s="10"/>
      <c r="T83" s="11"/>
    </row>
    <row r="84" spans="1:20" x14ac:dyDescent="0.35">
      <c r="A84" s="10"/>
      <c r="B84" s="10"/>
      <c r="C84" s="11"/>
      <c r="E84" s="10"/>
      <c r="F84" s="11"/>
      <c r="G84" s="12"/>
      <c r="I84" s="10"/>
      <c r="J84" s="11"/>
      <c r="L84" s="10"/>
      <c r="M84" s="11"/>
      <c r="N84" s="13"/>
      <c r="P84" s="10"/>
      <c r="Q84" s="11"/>
      <c r="S84" s="10"/>
      <c r="T84" s="11"/>
    </row>
    <row r="85" spans="1:20" x14ac:dyDescent="0.35">
      <c r="A85" s="10"/>
      <c r="B85" s="10"/>
      <c r="C85" s="11"/>
      <c r="D85" s="10"/>
      <c r="E85" s="10"/>
      <c r="F85" s="11"/>
      <c r="G85" s="12"/>
      <c r="I85" s="10"/>
      <c r="J85" s="11"/>
      <c r="K85" s="10"/>
      <c r="L85" s="10"/>
      <c r="M85" s="11"/>
      <c r="N85" s="13"/>
      <c r="P85" s="10"/>
      <c r="Q85" s="11"/>
      <c r="R85" s="10"/>
      <c r="S85" s="10"/>
      <c r="T85" s="11"/>
    </row>
    <row r="86" spans="1:20" x14ac:dyDescent="0.35">
      <c r="A86" s="10"/>
      <c r="B86" s="10"/>
      <c r="C86" s="11"/>
      <c r="E86" s="10"/>
      <c r="F86" s="11"/>
      <c r="G86" s="12"/>
      <c r="I86" s="10"/>
      <c r="J86" s="11"/>
      <c r="L86" s="10"/>
      <c r="M86" s="11"/>
      <c r="N86" s="13"/>
      <c r="P86" s="10"/>
      <c r="Q86" s="11"/>
      <c r="S86" s="10"/>
      <c r="T86" s="11"/>
    </row>
    <row r="87" spans="1:20" x14ac:dyDescent="0.35">
      <c r="A87" s="10"/>
      <c r="B87" s="10"/>
      <c r="C87" s="11"/>
      <c r="E87" s="10"/>
      <c r="F87" s="11"/>
      <c r="G87" s="12"/>
      <c r="I87" s="10"/>
      <c r="J87" s="11"/>
      <c r="L87" s="10"/>
      <c r="M87" s="11"/>
      <c r="N87" s="13"/>
      <c r="P87" s="10"/>
      <c r="Q87" s="11"/>
      <c r="S87" s="10"/>
      <c r="T87" s="11"/>
    </row>
    <row r="88" spans="1:20" x14ac:dyDescent="0.35">
      <c r="A88" s="10"/>
      <c r="B88" s="10"/>
      <c r="C88" s="11"/>
      <c r="E88" s="10"/>
      <c r="F88" s="11"/>
      <c r="G88" s="12"/>
      <c r="I88" s="10"/>
      <c r="J88" s="11"/>
      <c r="L88" s="10"/>
      <c r="M88" s="11"/>
      <c r="N88" s="13"/>
      <c r="P88" s="10"/>
      <c r="Q88" s="11"/>
      <c r="S88" s="10"/>
      <c r="T88" s="11"/>
    </row>
    <row r="89" spans="1:20" x14ac:dyDescent="0.35">
      <c r="A89" s="10"/>
      <c r="B89" s="10"/>
      <c r="C89" s="11"/>
      <c r="E89" s="10"/>
      <c r="F89" s="11"/>
      <c r="G89" s="12"/>
      <c r="I89" s="10"/>
      <c r="J89" s="11"/>
      <c r="L89" s="10"/>
      <c r="M89" s="11"/>
      <c r="N89" s="13"/>
      <c r="P89" s="10"/>
      <c r="Q89" s="11"/>
      <c r="S89" s="10"/>
      <c r="T89" s="11"/>
    </row>
    <row r="90" spans="1:20" x14ac:dyDescent="0.35">
      <c r="A90" s="10"/>
      <c r="B90" s="10"/>
      <c r="C90" s="11"/>
      <c r="E90" s="10"/>
      <c r="F90" s="11"/>
      <c r="G90" s="12"/>
      <c r="I90" s="10"/>
      <c r="J90" s="11"/>
      <c r="L90" s="10"/>
      <c r="M90" s="11"/>
      <c r="N90" s="13"/>
      <c r="P90" s="10"/>
      <c r="Q90" s="11"/>
      <c r="S90" s="10"/>
      <c r="T90" s="11"/>
    </row>
    <row r="91" spans="1:20" x14ac:dyDescent="0.35">
      <c r="A91" s="10"/>
      <c r="B91" s="10"/>
      <c r="C91" s="11"/>
      <c r="E91" s="10"/>
      <c r="F91" s="11"/>
      <c r="G91" s="12"/>
      <c r="I91" s="10"/>
      <c r="J91" s="11"/>
      <c r="L91" s="10"/>
      <c r="M91" s="11"/>
      <c r="N91" s="13"/>
      <c r="P91" s="10"/>
      <c r="Q91" s="11"/>
      <c r="S91" s="10"/>
      <c r="T91" s="11"/>
    </row>
    <row r="92" spans="1:20" x14ac:dyDescent="0.35">
      <c r="A92" s="10"/>
      <c r="B92" s="10"/>
      <c r="C92" s="11"/>
      <c r="E92" s="10"/>
      <c r="F92" s="11"/>
      <c r="G92" s="12"/>
      <c r="I92" s="10"/>
      <c r="J92" s="11"/>
      <c r="L92" s="10"/>
      <c r="M92" s="11"/>
      <c r="N92" s="13"/>
      <c r="P92" s="10"/>
      <c r="Q92" s="11"/>
      <c r="S92" s="10"/>
      <c r="T92" s="11"/>
    </row>
    <row r="93" spans="1:20" x14ac:dyDescent="0.35">
      <c r="A93" s="10"/>
      <c r="B93" s="10"/>
      <c r="C93" s="11"/>
      <c r="E93" s="10"/>
      <c r="F93" s="11"/>
      <c r="G93" s="12"/>
      <c r="I93" s="10"/>
      <c r="J93" s="11"/>
      <c r="L93" s="10"/>
      <c r="M93" s="11"/>
      <c r="N93" s="13"/>
      <c r="P93" s="10"/>
      <c r="Q93" s="11"/>
      <c r="S93" s="10"/>
      <c r="T93" s="11"/>
    </row>
    <row r="94" spans="1:20" x14ac:dyDescent="0.35">
      <c r="A94" s="10"/>
      <c r="B94" s="10"/>
      <c r="C94" s="11"/>
      <c r="E94" s="10"/>
      <c r="F94" s="11"/>
      <c r="G94" s="12"/>
      <c r="I94" s="10"/>
      <c r="J94" s="11"/>
      <c r="L94" s="10"/>
      <c r="M94" s="11"/>
      <c r="N94" s="13"/>
      <c r="P94" s="10"/>
      <c r="Q94" s="11"/>
      <c r="S94" s="10"/>
      <c r="T94" s="11"/>
    </row>
    <row r="95" spans="1:20" x14ac:dyDescent="0.35">
      <c r="A95" s="10"/>
      <c r="B95" s="10"/>
      <c r="C95" s="11"/>
      <c r="E95" s="10"/>
      <c r="F95" s="11"/>
      <c r="G95" s="12"/>
      <c r="I95" s="10"/>
      <c r="J95" s="11"/>
      <c r="L95" s="10"/>
      <c r="M95" s="11"/>
      <c r="N95" s="13"/>
      <c r="P95" s="10"/>
      <c r="Q95" s="11"/>
      <c r="S95" s="10"/>
      <c r="T95" s="11"/>
    </row>
    <row r="96" spans="1:20" x14ac:dyDescent="0.35">
      <c r="A96" s="10"/>
      <c r="B96" s="10"/>
      <c r="C96" s="11"/>
      <c r="E96" s="10"/>
      <c r="F96" s="11"/>
      <c r="G96" s="12"/>
      <c r="I96" s="10"/>
      <c r="J96" s="11"/>
      <c r="L96" s="10"/>
      <c r="M96" s="11"/>
      <c r="N96" s="13"/>
      <c r="P96" s="10"/>
      <c r="Q96" s="11"/>
      <c r="S96" s="10"/>
      <c r="T96" s="11"/>
    </row>
    <row r="97" spans="1:20" x14ac:dyDescent="0.35">
      <c r="A97" s="10"/>
      <c r="B97" s="10"/>
      <c r="C97" s="11"/>
      <c r="E97" s="10"/>
      <c r="F97" s="11"/>
      <c r="G97" s="12"/>
      <c r="I97" s="10"/>
      <c r="J97" s="11"/>
      <c r="L97" s="10"/>
      <c r="M97" s="11"/>
      <c r="N97" s="13"/>
      <c r="P97" s="10"/>
      <c r="Q97" s="11"/>
      <c r="S97" s="10"/>
      <c r="T97" s="11"/>
    </row>
    <row r="98" spans="1:20" x14ac:dyDescent="0.35">
      <c r="A98" s="10"/>
      <c r="B98" s="10"/>
      <c r="C98" s="11"/>
      <c r="E98" s="10"/>
      <c r="F98" s="11"/>
      <c r="G98" s="12"/>
      <c r="I98" s="10"/>
      <c r="J98" s="11"/>
      <c r="L98" s="10"/>
      <c r="M98" s="11"/>
      <c r="N98" s="13"/>
      <c r="P98" s="10"/>
      <c r="Q98" s="11"/>
      <c r="S98" s="10"/>
      <c r="T98" s="11"/>
    </row>
    <row r="99" spans="1:20" x14ac:dyDescent="0.35">
      <c r="A99" s="10"/>
      <c r="B99" s="10"/>
      <c r="C99" s="11"/>
      <c r="E99" s="10"/>
      <c r="F99" s="11"/>
      <c r="G99" s="12"/>
      <c r="I99" s="10"/>
      <c r="J99" s="11"/>
      <c r="L99" s="10"/>
      <c r="M99" s="11"/>
      <c r="N99" s="13"/>
      <c r="P99" s="10"/>
      <c r="Q99" s="11"/>
      <c r="S99" s="10"/>
      <c r="T99" s="11"/>
    </row>
    <row r="100" spans="1:20" x14ac:dyDescent="0.35">
      <c r="A100" s="10"/>
      <c r="B100" s="10"/>
      <c r="C100" s="11"/>
      <c r="E100" s="10"/>
      <c r="F100" s="11"/>
      <c r="G100" s="12"/>
      <c r="I100" s="10"/>
      <c r="J100" s="11"/>
      <c r="L100" s="10"/>
      <c r="M100" s="11"/>
      <c r="N100" s="13"/>
      <c r="P100" s="10"/>
      <c r="Q100" s="11"/>
      <c r="S100" s="10"/>
      <c r="T100" s="11"/>
    </row>
    <row r="101" spans="1:20" x14ac:dyDescent="0.35">
      <c r="A101" s="10"/>
      <c r="B101" s="10"/>
      <c r="C101" s="11"/>
      <c r="E101" s="10"/>
      <c r="F101" s="11"/>
      <c r="G101" s="12"/>
      <c r="I101" s="10"/>
      <c r="J101" s="11"/>
      <c r="L101" s="10"/>
      <c r="M101" s="11"/>
      <c r="N101" s="13"/>
      <c r="P101" s="10"/>
      <c r="Q101" s="11"/>
      <c r="S101" s="10"/>
      <c r="T101" s="11"/>
    </row>
    <row r="102" spans="1:20" x14ac:dyDescent="0.35">
      <c r="A102" s="10"/>
      <c r="B102" s="10"/>
      <c r="C102" s="11"/>
      <c r="E102" s="10"/>
      <c r="F102" s="11"/>
      <c r="G102" s="12"/>
      <c r="I102" s="10"/>
      <c r="J102" s="11"/>
      <c r="L102" s="10"/>
      <c r="M102" s="11"/>
      <c r="N102" s="13"/>
      <c r="P102" s="10"/>
      <c r="Q102" s="11"/>
      <c r="S102" s="10"/>
      <c r="T102" s="11"/>
    </row>
    <row r="103" spans="1:20" x14ac:dyDescent="0.35">
      <c r="A103" s="10"/>
      <c r="B103" s="10"/>
      <c r="C103" s="11"/>
      <c r="E103" s="10"/>
      <c r="F103" s="11"/>
      <c r="G103" s="12"/>
      <c r="I103" s="10"/>
      <c r="J103" s="11"/>
      <c r="L103" s="10"/>
      <c r="M103" s="11"/>
      <c r="N103" s="13"/>
      <c r="P103" s="10"/>
      <c r="Q103" s="11"/>
      <c r="S103" s="10"/>
      <c r="T103" s="11"/>
    </row>
    <row r="104" spans="1:20" x14ac:dyDescent="0.35">
      <c r="A104" s="10"/>
      <c r="B104" s="10"/>
      <c r="C104" s="11"/>
      <c r="E104" s="10"/>
      <c r="F104" s="11"/>
      <c r="G104" s="12"/>
      <c r="I104" s="10"/>
      <c r="J104" s="11"/>
      <c r="L104" s="10"/>
      <c r="M104" s="11"/>
      <c r="N104" s="13"/>
      <c r="P104" s="10"/>
      <c r="Q104" s="11"/>
      <c r="S104" s="10"/>
      <c r="T104" s="11"/>
    </row>
    <row r="105" spans="1:20" x14ac:dyDescent="0.35">
      <c r="A105" s="10"/>
      <c r="B105" s="10"/>
      <c r="C105" s="11"/>
      <c r="E105" s="10"/>
      <c r="F105" s="11"/>
      <c r="G105" s="12"/>
      <c r="I105" s="10"/>
      <c r="J105" s="11"/>
      <c r="L105" s="10"/>
      <c r="M105" s="11"/>
      <c r="N105" s="13"/>
      <c r="P105" s="10"/>
      <c r="Q105" s="11"/>
      <c r="S105" s="10"/>
      <c r="T105" s="11"/>
    </row>
    <row r="106" spans="1:20" x14ac:dyDescent="0.35">
      <c r="A106" s="10"/>
      <c r="B106" s="10"/>
      <c r="C106" s="10"/>
      <c r="I106" s="10"/>
      <c r="J106" s="10"/>
      <c r="P106" s="10"/>
      <c r="Q106" s="10"/>
    </row>
    <row r="107" spans="1:20" x14ac:dyDescent="0.35">
      <c r="A107" s="10"/>
      <c r="B107" s="10"/>
      <c r="C107" s="10"/>
      <c r="D107" s="10"/>
      <c r="E107" s="10"/>
      <c r="F107" s="11"/>
      <c r="G107" s="10"/>
      <c r="I107" s="10"/>
      <c r="J107" s="10"/>
      <c r="K107" s="10"/>
      <c r="L107" s="10"/>
      <c r="M107" s="10"/>
      <c r="N107" s="15"/>
      <c r="P107" s="10"/>
      <c r="Q107" s="10"/>
      <c r="R107" s="10"/>
      <c r="S107" s="10"/>
      <c r="T107" s="11"/>
    </row>
    <row r="108" spans="1:20" x14ac:dyDescent="0.35">
      <c r="A108" s="10"/>
      <c r="B108" s="10"/>
      <c r="C108" s="10"/>
      <c r="D108" s="10"/>
      <c r="E108" s="10"/>
      <c r="F108" s="11"/>
      <c r="G108" s="10"/>
      <c r="I108" s="10"/>
      <c r="J108" s="10"/>
      <c r="K108" s="10"/>
      <c r="L108" s="10"/>
      <c r="M108" s="10"/>
      <c r="N108" s="15"/>
      <c r="P108" s="10"/>
      <c r="Q108" s="10"/>
      <c r="R108" s="10"/>
      <c r="S108" s="10"/>
      <c r="T108" s="11"/>
    </row>
    <row r="109" spans="1:20" x14ac:dyDescent="0.35">
      <c r="A109" s="10"/>
      <c r="B109" s="10"/>
      <c r="C109" s="10"/>
      <c r="D109" s="10"/>
      <c r="E109" s="10"/>
      <c r="F109" s="11"/>
      <c r="G109" s="10"/>
      <c r="I109" s="10"/>
      <c r="J109" s="10"/>
      <c r="K109" s="10"/>
      <c r="L109" s="10"/>
      <c r="M109" s="10"/>
      <c r="N109" s="15"/>
      <c r="P109" s="10"/>
      <c r="Q109" s="10"/>
      <c r="R109" s="10"/>
      <c r="S109" s="10"/>
      <c r="T109" s="11"/>
    </row>
    <row r="112" spans="1:20" x14ac:dyDescent="0.35">
      <c r="A112" s="10"/>
      <c r="B112" s="10"/>
      <c r="C112" s="10"/>
    </row>
    <row r="113" spans="1:4" x14ac:dyDescent="0.35">
      <c r="A113" s="10"/>
      <c r="B113" s="10"/>
      <c r="C113" s="10"/>
    </row>
    <row r="114" spans="1:4" x14ac:dyDescent="0.35">
      <c r="A114" s="10"/>
      <c r="B114" s="10"/>
      <c r="C114" s="10"/>
    </row>
    <row r="115" spans="1:4" x14ac:dyDescent="0.35">
      <c r="A115" s="10"/>
      <c r="B115" s="10"/>
      <c r="C115" s="10"/>
    </row>
    <row r="116" spans="1:4" x14ac:dyDescent="0.35">
      <c r="A116" s="10"/>
      <c r="B116" s="10"/>
      <c r="C116" s="10"/>
    </row>
    <row r="117" spans="1:4" x14ac:dyDescent="0.35">
      <c r="A117" s="10"/>
      <c r="B117" s="10"/>
      <c r="C117" s="10"/>
    </row>
    <row r="118" spans="1:4" x14ac:dyDescent="0.35">
      <c r="A118" s="10"/>
      <c r="B118" s="10"/>
      <c r="C118" s="10"/>
    </row>
    <row r="119" spans="1:4" x14ac:dyDescent="0.35">
      <c r="A119" s="10"/>
      <c r="B119" s="10"/>
      <c r="C119" s="10"/>
    </row>
    <row r="120" spans="1:4" x14ac:dyDescent="0.35">
      <c r="A120" s="10"/>
      <c r="B120" s="10"/>
      <c r="C120" s="10"/>
    </row>
    <row r="121" spans="1:4" x14ac:dyDescent="0.35">
      <c r="A121" s="10"/>
      <c r="B121" s="10"/>
      <c r="C121" s="10"/>
    </row>
    <row r="122" spans="1:4" x14ac:dyDescent="0.35">
      <c r="A122" s="10"/>
      <c r="B122" s="10"/>
      <c r="C122" s="10"/>
    </row>
    <row r="124" spans="1:4" x14ac:dyDescent="0.35">
      <c r="A124" s="10"/>
      <c r="B124" s="10"/>
      <c r="C124" s="10"/>
      <c r="D124" s="10"/>
    </row>
    <row r="126" spans="1:4" x14ac:dyDescent="0.35">
      <c r="A126" s="10"/>
      <c r="B126" s="10"/>
      <c r="C126" s="10"/>
    </row>
    <row r="127" spans="1:4" x14ac:dyDescent="0.35">
      <c r="A127" s="10"/>
      <c r="B127" s="10"/>
      <c r="C127" s="10"/>
    </row>
    <row r="128" spans="1:4" x14ac:dyDescent="0.35">
      <c r="A128" s="10"/>
      <c r="B128" s="10"/>
      <c r="C128" s="10"/>
    </row>
    <row r="129" spans="1:4" x14ac:dyDescent="0.35">
      <c r="A129" s="10"/>
      <c r="B129" s="10"/>
      <c r="C129" s="10"/>
    </row>
    <row r="130" spans="1:4" x14ac:dyDescent="0.35">
      <c r="A130" s="10"/>
      <c r="B130" s="10"/>
      <c r="C130" s="10"/>
    </row>
    <row r="132" spans="1:4" x14ac:dyDescent="0.35">
      <c r="A132" s="10"/>
      <c r="B132" s="10"/>
      <c r="C132" s="10"/>
      <c r="D132" s="10"/>
    </row>
  </sheetData>
  <conditionalFormatting sqref="K53">
    <cfRule type="cellIs" priority="3" operator="notEqual">
      <formula>$D$53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8" scale="64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DA1956D4CCC19B40850459A8C0DB7A7C" ma:contentTypeVersion="37" ma:contentTypeDescription="" ma:contentTypeScope="" ma:versionID="a9dbc518194e068fbf85897bf2943b1a">
  <xsd:schema xmlns:xsd="http://www.w3.org/2001/XMLSchema" xmlns:xs="http://www.w3.org/2001/XMLSchema" xmlns:p="http://schemas.microsoft.com/office/2006/metadata/properties" xmlns:ns2="c87f27d6-4330-4b2e-9c1b-16e4530c68bb" targetNamespace="http://schemas.microsoft.com/office/2006/metadata/properties" ma:root="true" ma:fieldsID="fdaa067374fa54c636b10d2427f48a9a" ns2:_="">
    <xsd:import namespace="c87f27d6-4330-4b2e-9c1b-16e4530c68bb"/>
    <xsd:element name="properties">
      <xsd:complexType>
        <xsd:sequence>
          <xsd:element name="documentManagement">
            <xsd:complexType>
              <xsd:all>
                <xsd:element ref="ns2:_vti_ItemDeclaredRecord" minOccurs="0"/>
                <xsd:element ref="ns2:eDocs_FileStatus"/>
                <xsd:element ref="ns2:eDocs_eFileName" minOccurs="0"/>
                <xsd:element ref="ns2:TaxCatchAll" minOccurs="0"/>
                <xsd:element ref="ns2:TaxCatchAllLabel" minOccurs="0"/>
                <xsd:element ref="ns2:h1f8bb4843d6459a8b809123185593c7" minOccurs="0"/>
                <xsd:element ref="ns2:nb1b8a72855341e18dd75ce464e281f2" minOccurs="0"/>
                <xsd:element ref="ns2:m02c691f3efa402dab5cbaa8c240a9e7" minOccurs="0"/>
                <xsd:element ref="ns2:mbbd3fafa5ab4e5eb8a6a5e099cef439" minOccurs="0"/>
                <xsd:element ref="ns2:fbaa881fc4ae443f9fdafbdd527793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f27d6-4330-4b2e-9c1b-16e4530c68bb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" nillable="true" ma:displayName="Declared Record" ma:hidden="true" ma:internalName="_vti_ItemDeclaredRecord">
      <xsd:simpleType>
        <xsd:restriction base="dms:DateTime"/>
      </xsd:simpleType>
    </xsd:element>
    <xsd:element name="eDocs_FileStatus" ma:index="5" ma:displayName="Status" ma:default="Live" ma:format="Dropdown" ma:indexed="true" ma:internalName="eDocs_FileStatus">
      <xsd:simpleType>
        <xsd:restriction base="dms:Choice">
          <xsd:enumeration value="Live"/>
          <xsd:enumeration value="Archived"/>
          <xsd:enumeration value="PendingLive"/>
          <xsd:enumeration value="PendingArchived"/>
          <xsd:enumeration value="Cancelled"/>
          <xsd:enumeration value="SentToNationalArchives"/>
        </xsd:restriction>
      </xsd:simpleType>
    </xsd:element>
    <xsd:element name="eDocs_eFileName" ma:index="8" nillable="true" ma:displayName="eFile Reference" ma:indexed="true" ma:internalName="eDocs_eFileName" ma:readOnly="false">
      <xsd:simpleType>
        <xsd:restriction base="dms:Text"/>
      </xsd:simpleType>
    </xsd:element>
    <xsd:element name="TaxCatchAll" ma:index="9" nillable="true" ma:displayName="Taxonomy Catch All Column" ma:hidden="true" ma:list="{68206b87-9a6f-41b2-ad76-8e38a5f3dced}" ma:internalName="TaxCatchAll" ma:showField="CatchAllData" ma:web="c87f27d6-4330-4b2e-9c1b-16e4530c68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68206b87-9a6f-41b2-ad76-8e38a5f3dced}" ma:internalName="TaxCatchAllLabel" ma:readOnly="true" ma:showField="CatchAllDataLabel" ma:web="c87f27d6-4330-4b2e-9c1b-16e4530c68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f8bb4843d6459a8b809123185593c7" ma:index="13" nillable="true" ma:taxonomy="true" ma:internalName="h1f8bb4843d6459a8b809123185593c7" ma:taxonomyFieldName="eDocs_Series" ma:displayName="Series" ma:readOnly="false" ma:default="-1;#004|6184e282-7673-48fe-b36f-9b1b66b37bbc" ma:fieldId="{11f8bb48-43d6-459a-8b80-9123185593c7}" ma:sspId="a262b1ce-3ba9-4ed1-b2c4-0afe6189c361" ma:termSetId="ce628de8-22c4-472e-b355-bb3a0dc6cd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1b8a72855341e18dd75ce464e281f2" ma:index="15" nillable="true" ma:taxonomy="true" ma:internalName="nb1b8a72855341e18dd75ce464e281f2" ma:taxonomyFieldName="eDocs_Year" ma:displayName="Year" ma:readOnly="false" ma:fieldId="{7b1b8a72-8553-41e1-8dd7-5ce464e281f2}" ma:sspId="a262b1ce-3ba9-4ed1-b2c4-0afe6189c361" ma:termSetId="9e7c5a13-eb4f-45a2-9850-e7ca475edcb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2c691f3efa402dab5cbaa8c240a9e7" ma:index="18" nillable="true" ma:taxonomy="true" ma:internalName="m02c691f3efa402dab5cbaa8c240a9e7" ma:taxonomyFieldName="eDocs_FileTopics" ma:displayName="File Topics" ma:readOnly="false" ma:fieldId="{602c691f-3efa-402d-ab5c-baa8c240a9e7}" ma:taxonomyMulti="true" ma:sspId="a262b1ce-3ba9-4ed1-b2c4-0afe6189c361" ma:termSetId="b078cf18-8e09-4739-821b-c5d37bfdca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bd3fafa5ab4e5eb8a6a5e099cef439" ma:index="20" nillable="true" ma:taxonomy="true" ma:internalName="mbbd3fafa5ab4e5eb8a6a5e099cef439" ma:taxonomyFieldName="eDocs_SecurityClassification" ma:displayName="Security Classification" ma:readOnly="false" ma:default="-1;#Unclassified|85253a02-d239-4f6c-897f-b3c1807baee2" ma:fieldId="{6bbd3faf-a5ab-4e5e-b8a6-a5e099cef439}" ma:sspId="a262b1ce-3ba9-4ed1-b2c4-0afe6189c361" ma:termSetId="3e25b108-95e2-4f34-b0c1-f816337d14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baa881fc4ae443f9fdafbdd527793df" ma:index="22" nillable="true" ma:taxonomy="true" ma:internalName="fbaa881fc4ae443f9fdafbdd527793df" ma:taxonomyFieldName="eDocs_DocumentTopics" ma:displayName="Document Topics" ma:fieldId="{fbaa881f-c4ae-443f-9fda-fbdd527793df}" ma:taxonomyMulti="true" ma:sspId="a262b1ce-3ba9-4ed1-b2c4-0afe6189c361" ma:termSetId="b078cf18-8e09-4739-821b-c5d37bfdcaa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ti_ItemDeclaredRecord xmlns="c87f27d6-4330-4b2e-9c1b-16e4530c68bb" xsi:nil="true"/>
    <h1f8bb4843d6459a8b809123185593c7 xmlns="c87f27d6-4330-4b2e-9c1b-16e4530c68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004</TermName>
          <TermId xmlns="http://schemas.microsoft.com/office/infopath/2007/PartnerControls">6184e282-7673-48fe-b36f-9b1b66b37bbc</TermId>
        </TermInfo>
      </Terms>
    </h1f8bb4843d6459a8b809123185593c7>
    <TaxCatchAll xmlns="c87f27d6-4330-4b2e-9c1b-16e4530c68bb">
      <Value>14</Value>
      <Value>13</Value>
      <Value>10</Value>
      <Value>6</Value>
      <Value>2</Value>
      <Value>1</Value>
    </TaxCatchAll>
    <m02c691f3efa402dab5cbaa8c240a9e7 xmlns="c87f27d6-4330-4b2e-9c1b-16e4530c68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Election</TermName>
          <TermId xmlns="http://schemas.microsoft.com/office/infopath/2007/PartnerControls">68f00581-6005-40e9-ae5d-9c50d0b85e22</TermId>
        </TermInfo>
        <TermInfo xmlns="http://schemas.microsoft.com/office/infopath/2007/PartnerControls">
          <TermName xmlns="http://schemas.microsoft.com/office/infopath/2007/PartnerControls">#Date</TermName>
          <TermId xmlns="http://schemas.microsoft.com/office/infopath/2007/PartnerControls">ac44d597-856d-454f-a741-4f24b20e885d</TermId>
        </TermInfo>
        <TermInfo xmlns="http://schemas.microsoft.com/office/infopath/2007/PartnerControls">
          <TermName xmlns="http://schemas.microsoft.com/office/infopath/2007/PartnerControls">#Results</TermName>
          <TermId xmlns="http://schemas.microsoft.com/office/infopath/2007/PartnerControls">992e5224-2db0-4496-a966-9ffd5c050779</TermId>
        </TermInfo>
      </Terms>
    </m02c691f3efa402dab5cbaa8c240a9e7>
    <nb1b8a72855341e18dd75ce464e281f2 xmlns="c87f27d6-4330-4b2e-9c1b-16e4530c68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2025</TermName>
          <TermId xmlns="http://schemas.microsoft.com/office/infopath/2007/PartnerControls">f481652e-73ae-4172-8455-6b1e4f5d79af</TermId>
        </TermInfo>
      </Terms>
    </nb1b8a72855341e18dd75ce464e281f2>
    <eDocs_FileStatus xmlns="c87f27d6-4330-4b2e-9c1b-16e4530c68bb">Live</eDocs_FileStatus>
    <eDocs_eFileName xmlns="c87f27d6-4330-4b2e-9c1b-16e4530c68bb">ELC004-005-2025</eDocs_eFileName>
    <fbaa881fc4ae443f9fdafbdd527793df xmlns="c87f27d6-4330-4b2e-9c1b-16e4530c68bb">
      <Terms xmlns="http://schemas.microsoft.com/office/infopath/2007/PartnerControls"/>
    </fbaa881fc4ae443f9fdafbdd527793df>
    <mbbd3fafa5ab4e5eb8a6a5e099cef439 xmlns="c87f27d6-4330-4b2e-9c1b-16e4530c68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85253a02-d239-4f6c-897f-b3c1807baee2</TermId>
        </TermInfo>
      </Terms>
    </mbbd3fafa5ab4e5eb8a6a5e099cef439>
  </documentManagement>
</p:properties>
</file>

<file path=customXml/itemProps1.xml><?xml version="1.0" encoding="utf-8"?>
<ds:datastoreItem xmlns:ds="http://schemas.openxmlformats.org/officeDocument/2006/customXml" ds:itemID="{B4F63BF1-6BBD-40FF-B1A6-75FA53141A57}"/>
</file>

<file path=customXml/itemProps2.xml><?xml version="1.0" encoding="utf-8"?>
<ds:datastoreItem xmlns:ds="http://schemas.openxmlformats.org/officeDocument/2006/customXml" ds:itemID="{ECA41AC6-D65C-43D1-ADCD-A30FAD26C12E}"/>
</file>

<file path=customXml/itemProps3.xml><?xml version="1.0" encoding="utf-8"?>
<ds:datastoreItem xmlns:ds="http://schemas.openxmlformats.org/officeDocument/2006/customXml" ds:itemID="{0BFD2909-A76D-43B9-A8E2-CB1EFB00FE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1_Seats_by_Constituency_Regions</vt:lpstr>
      <vt:lpstr>2_Seats_Condensed</vt:lpstr>
      <vt:lpstr>3_Variances_Constituencies_Regs</vt:lpstr>
    </vt:vector>
  </TitlesOfParts>
  <Company>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4a. EC Spreadsheet - 2.5 B - Constituencies by Region Final</dc:title>
  <dc:creator>Ian Stuart-Mills - (DECLG)</dc:creator>
  <cp:lastModifiedBy>Aoife O’Sullivan (ELC)</cp:lastModifiedBy>
  <cp:lastPrinted>2022-12-09T10:44:51Z</cp:lastPrinted>
  <dcterms:created xsi:type="dcterms:W3CDTF">2016-09-29T11:30:04Z</dcterms:created>
  <dcterms:modified xsi:type="dcterms:W3CDTF">2024-01-26T12:30:52Z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0x0101000BC94875665D404BB1351B53C41FD2C000DA1956D4CCC19B40850459A8C0DB7A7C</vt:lpwstr>
  </property>
  <property fmtid="{D5CDD505-2E9C-101B-9397-08002B2CF9AE}" pid="3" name="eDocs_SecurityClassification">
    <vt:lpwstr>6;#Unclassified|85253a02-d239-4f6c-897f-b3c1807baee2</vt:lpwstr>
  </property>
  <property fmtid="{D5CDD505-2E9C-101B-9397-08002B2CF9AE}" pid="4" name="eDocs_Series">
    <vt:lpwstr>1;#004|6184e282-7673-48fe-b36f-9b1b66b37bbc</vt:lpwstr>
  </property>
  <property fmtid="{D5CDD505-2E9C-101B-9397-08002B2CF9AE}" pid="5" name="eDocs_Year">
    <vt:lpwstr>2;#2025|f481652e-73ae-4172-8455-6b1e4f5d79af</vt:lpwstr>
  </property>
  <property fmtid="{D5CDD505-2E9C-101B-9397-08002B2CF9AE}" pid="6" name="eDocs_FileTopics">
    <vt:lpwstr>13;#Election|68f00581-6005-40e9-ae5d-9c50d0b85e22;#14;##Date|ac44d597-856d-454f-a741-4f24b20e885d;#10;##Results|992e5224-2db0-4496-a966-9ffd5c050779</vt:lpwstr>
  </property>
  <property fmtid="{D5CDD505-2E9C-101B-9397-08002B2CF9AE}" pid="7" name="eDocs_DocumentTopics">
    <vt:lpwstr/>
  </property>
  <property fmtid="{D5CDD505-2E9C-101B-9397-08002B2CF9AE}" pid="8" name="ge25f6a3ef6f42d4865685f2a74bf8c7">
    <vt:lpwstr/>
  </property>
  <property fmtid="{D5CDD505-2E9C-101B-9397-08002B2CF9AE}" pid="9" name="eDocs_RetentionPeriodTerm">
    <vt:lpwstr/>
  </property>
</Properties>
</file>